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현재_통합_문서" defaultThemeVersion="124226"/>
  <mc:AlternateContent xmlns:mc="http://schemas.openxmlformats.org/markup-compatibility/2006">
    <mc:Choice Requires="x15">
      <x15ac:absPath xmlns:x15ac="http://schemas.microsoft.com/office/spreadsheetml/2010/11/ac" url="D:\Downloads\"/>
    </mc:Choice>
  </mc:AlternateContent>
  <bookViews>
    <workbookView xWindow="0" yWindow="0" windowWidth="28800" windowHeight="12390" firstSheet="1" activeTab="1"/>
  </bookViews>
  <sheets>
    <sheet name="업무추진비 세부내역_" sheetId="30" state="hidden" r:id="rId1"/>
    <sheet name="예술감독" sheetId="33" r:id="rId2"/>
    <sheet name="사무국장" sheetId="34" r:id="rId3"/>
    <sheet name="경영관리팀" sheetId="6" r:id="rId4"/>
    <sheet name="작품개발팀" sheetId="27" r:id="rId5"/>
    <sheet name="공연기획팀" sheetId="25" r:id="rId6"/>
    <sheet name="홍보마케팅팀" sheetId="21" r:id="rId7"/>
    <sheet name="어린이청소년극연구소" sheetId="26" r:id="rId8"/>
    <sheet name="무대기술팀" sheetId="28" r:id="rId9"/>
  </sheets>
  <definedNames>
    <definedName name="_xlnm._FilterDatabase" localSheetId="3" hidden="1">경영관리팀!$A$4:$H$94</definedName>
    <definedName name="_xlnm._FilterDatabase" localSheetId="5" hidden="1">공연기획팀!$A$4:$H$4</definedName>
    <definedName name="_xlnm._FilterDatabase" localSheetId="8" hidden="1">무대기술팀!$A$4:$H$4</definedName>
    <definedName name="_xlnm._FilterDatabase" localSheetId="7" hidden="1">어린이청소년극연구소!$A$4:$H$4</definedName>
    <definedName name="_xlnm._FilterDatabase" localSheetId="0" hidden="1">'업무추진비 세부내역_'!$A$4:$N$205</definedName>
    <definedName name="_xlnm._FilterDatabase" localSheetId="4" hidden="1">작품개발팀!$A$4:$H$4</definedName>
    <definedName name="_xlnm._FilterDatabase" localSheetId="6" hidden="1">홍보마케팅팀!$A$4:$H$4</definedName>
    <definedName name="_xlnm.Print_Area" localSheetId="3">경영관리팀!$A$1:$H$94</definedName>
    <definedName name="_xlnm.Print_Area" localSheetId="5">공연기획팀!$A$1:$H$46</definedName>
    <definedName name="_xlnm.Print_Area" localSheetId="8">무대기술팀!$A$2:$H$53</definedName>
    <definedName name="_xlnm.Print_Area" localSheetId="7">어린이청소년극연구소!$A$1:$H$47</definedName>
    <definedName name="_xlnm.Print_Area" localSheetId="4">작품개발팀!$A$1:$H$45</definedName>
    <definedName name="_xlnm.Print_Area" localSheetId="6">홍보마케팅팀!$A$1:$H$46</definedName>
  </definedNames>
  <calcPr calcId="152511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H65" i="34" l="1"/>
  <c r="J62" i="34"/>
  <c r="I62" i="34"/>
  <c r="H62" i="34"/>
  <c r="J57" i="34"/>
  <c r="I57" i="34"/>
  <c r="H57" i="34"/>
  <c r="J51" i="34"/>
  <c r="I51" i="34"/>
  <c r="J48" i="34"/>
  <c r="I48" i="34"/>
  <c r="H48" i="34"/>
  <c r="J42" i="34"/>
  <c r="I42" i="34"/>
  <c r="H42" i="34"/>
  <c r="J36" i="34"/>
  <c r="I36" i="34"/>
  <c r="H36" i="34"/>
  <c r="H64" i="34" s="1"/>
  <c r="J30" i="34"/>
  <c r="I30" i="34"/>
  <c r="J27" i="34"/>
  <c r="I27" i="34"/>
  <c r="J23" i="34"/>
  <c r="I23" i="34"/>
  <c r="J17" i="34"/>
  <c r="I17" i="34"/>
  <c r="J14" i="34"/>
  <c r="I14" i="34"/>
  <c r="J8" i="34"/>
  <c r="J64" i="34" s="1"/>
  <c r="I8" i="34"/>
  <c r="I64" i="34" s="1"/>
  <c r="H132" i="33"/>
  <c r="J131" i="33"/>
  <c r="I131" i="33"/>
  <c r="H131" i="33"/>
  <c r="H129" i="33"/>
  <c r="J128" i="33"/>
  <c r="I128" i="33"/>
  <c r="H128" i="33"/>
  <c r="H125" i="33"/>
  <c r="J124" i="33"/>
  <c r="I124" i="33"/>
  <c r="H124" i="33"/>
  <c r="H110" i="33"/>
  <c r="J109" i="33"/>
  <c r="I109" i="33"/>
  <c r="H109" i="33"/>
  <c r="H99" i="33"/>
  <c r="J98" i="33"/>
  <c r="I98" i="33"/>
  <c r="H98" i="33"/>
  <c r="H85" i="33"/>
  <c r="J84" i="33"/>
  <c r="I84" i="33"/>
  <c r="H84" i="33"/>
  <c r="J65" i="33"/>
  <c r="I65" i="33"/>
  <c r="H65" i="33"/>
  <c r="J54" i="33"/>
  <c r="I54" i="33"/>
  <c r="H54" i="33"/>
  <c r="J46" i="33"/>
  <c r="I46" i="33"/>
  <c r="H46" i="33"/>
  <c r="J36" i="33"/>
  <c r="I36" i="33"/>
  <c r="H36" i="33"/>
  <c r="J26" i="33"/>
  <c r="I26" i="33"/>
  <c r="H26" i="33"/>
  <c r="H13" i="33"/>
  <c r="H134" i="33" s="1"/>
  <c r="J12" i="33"/>
  <c r="J133" i="33" s="1"/>
  <c r="I12" i="33"/>
  <c r="I133" i="33" s="1"/>
  <c r="H12" i="33"/>
  <c r="H133" i="33" l="1"/>
  <c r="F93" i="6" l="1"/>
  <c r="F94" i="6" s="1"/>
  <c r="F69" i="6"/>
  <c r="F63" i="6"/>
  <c r="F45" i="6"/>
  <c r="F34" i="6"/>
  <c r="F29" i="6"/>
  <c r="F22" i="6"/>
  <c r="F14" i="6"/>
  <c r="F9" i="6"/>
  <c r="G91" i="6" l="1"/>
  <c r="G84" i="6"/>
  <c r="G69" i="6"/>
  <c r="G63" i="6"/>
  <c r="G52" i="6"/>
  <c r="G93" i="6" s="1"/>
  <c r="G45" i="6"/>
  <c r="G34" i="6"/>
  <c r="G29" i="6"/>
  <c r="G22" i="6"/>
  <c r="G14" i="6"/>
  <c r="G9" i="6"/>
  <c r="F91" i="6"/>
  <c r="F84" i="6"/>
  <c r="F76" i="6"/>
  <c r="F52" i="6"/>
  <c r="G30" i="27"/>
  <c r="G24" i="27"/>
  <c r="G18" i="27"/>
  <c r="G14" i="27"/>
  <c r="G11" i="27"/>
  <c r="F44" i="27"/>
  <c r="F42" i="27"/>
  <c r="F39" i="27"/>
  <c r="F33" i="27"/>
  <c r="F30" i="27"/>
  <c r="F27" i="27"/>
  <c r="F24" i="27"/>
  <c r="F21" i="27"/>
  <c r="F18" i="27"/>
  <c r="F14" i="27"/>
  <c r="F11" i="27"/>
  <c r="F6" i="27"/>
  <c r="F45" i="25"/>
  <c r="F43" i="25"/>
  <c r="F39" i="25"/>
  <c r="F36" i="25"/>
  <c r="F33" i="25"/>
  <c r="F30" i="25"/>
  <c r="F27" i="25"/>
  <c r="F24" i="25"/>
  <c r="F21" i="25"/>
  <c r="F18" i="25"/>
  <c r="F15" i="25"/>
  <c r="F11" i="25"/>
  <c r="F6" i="25"/>
  <c r="G43" i="25"/>
  <c r="G39" i="25"/>
  <c r="G29" i="21"/>
  <c r="G40" i="21"/>
  <c r="G35" i="21"/>
  <c r="G43" i="21"/>
  <c r="F43" i="21"/>
  <c r="F40" i="21"/>
  <c r="F32" i="21"/>
  <c r="F29" i="21"/>
  <c r="F26" i="21"/>
  <c r="F23" i="21"/>
  <c r="F20" i="21"/>
  <c r="F17" i="21"/>
  <c r="F14" i="21"/>
  <c r="F10" i="21"/>
  <c r="F6" i="21"/>
  <c r="F35" i="21"/>
  <c r="H36" i="28"/>
  <c r="H32" i="28"/>
  <c r="G32" i="28"/>
  <c r="G36" i="28"/>
  <c r="G27" i="28"/>
  <c r="G17" i="28"/>
  <c r="G13" i="28"/>
  <c r="F45" i="21" l="1"/>
  <c r="G44" i="26"/>
  <c r="G41" i="26"/>
  <c r="G37" i="26"/>
  <c r="G34" i="26"/>
  <c r="G30" i="26"/>
  <c r="G26" i="26"/>
  <c r="F44" i="26"/>
  <c r="F41" i="26"/>
  <c r="F37" i="26"/>
  <c r="F34" i="26"/>
  <c r="F30" i="26"/>
  <c r="F26" i="26"/>
  <c r="F23" i="26"/>
  <c r="F20" i="26"/>
  <c r="F17" i="26"/>
  <c r="F12" i="26"/>
  <c r="F9" i="26"/>
  <c r="F6" i="26"/>
  <c r="F46" i="26" s="1"/>
  <c r="F53" i="28" l="1"/>
  <c r="F50" i="28"/>
  <c r="F47" i="28"/>
  <c r="F44" i="28"/>
  <c r="F39" i="28"/>
  <c r="F36" i="28"/>
  <c r="F23" i="28"/>
  <c r="F20" i="28"/>
  <c r="F32" i="28"/>
  <c r="F27" i="28"/>
  <c r="F17" i="28"/>
  <c r="F13" i="28"/>
  <c r="F6" i="28"/>
  <c r="F52" i="28" s="1"/>
  <c r="H43" i="25" l="1"/>
  <c r="I204" i="30"/>
  <c r="I212" i="30"/>
  <c r="I203" i="30"/>
  <c r="M203" i="30" l="1"/>
  <c r="H84" i="6" l="1"/>
  <c r="H91" i="6"/>
  <c r="H52" i="6"/>
  <c r="H44" i="28"/>
  <c r="G44" i="28"/>
  <c r="H27" i="28"/>
  <c r="H34" i="26"/>
  <c r="H30" i="26"/>
  <c r="H40" i="21"/>
  <c r="G32" i="21"/>
  <c r="H32" i="21"/>
  <c r="H29" i="21"/>
  <c r="G27" i="25" l="1"/>
  <c r="H27" i="25"/>
  <c r="H24" i="25"/>
  <c r="G24" i="25"/>
  <c r="G42" i="27"/>
  <c r="H39" i="27"/>
  <c r="G39" i="27"/>
  <c r="H30" i="27"/>
  <c r="G23" i="28" l="1"/>
  <c r="G20" i="26"/>
  <c r="G21" i="25"/>
  <c r="G20" i="28" l="1"/>
  <c r="G17" i="26"/>
  <c r="H17" i="26"/>
  <c r="H18" i="25" l="1"/>
  <c r="H18" i="27"/>
  <c r="H29" i="6"/>
  <c r="H17" i="28" l="1"/>
  <c r="H14" i="21"/>
  <c r="H13" i="28"/>
  <c r="G14" i="21"/>
  <c r="H11" i="25"/>
  <c r="H15" i="25"/>
  <c r="G15" i="25"/>
  <c r="H14" i="27"/>
  <c r="H11" i="27"/>
  <c r="H14" i="6"/>
  <c r="H22" i="6"/>
  <c r="H9" i="6" l="1"/>
  <c r="G9" i="26"/>
  <c r="G10" i="21"/>
  <c r="H10" i="21"/>
  <c r="G11" i="25"/>
  <c r="G6" i="25" l="1"/>
  <c r="H26" i="26" l="1"/>
  <c r="H9" i="26"/>
  <c r="H6" i="26"/>
  <c r="H76" i="6"/>
  <c r="H69" i="6"/>
  <c r="H63" i="6"/>
  <c r="H45" i="6"/>
  <c r="H34" i="6"/>
  <c r="H93" i="6" s="1"/>
  <c r="H43" i="21" l="1"/>
  <c r="G50" i="28"/>
  <c r="G47" i="28"/>
  <c r="H47" i="28"/>
  <c r="G76" i="6"/>
  <c r="G39" i="28" l="1"/>
  <c r="G6" i="28"/>
  <c r="G52" i="28" s="1"/>
  <c r="G12" i="26"/>
  <c r="G46" i="26" s="1"/>
  <c r="G18" i="25"/>
  <c r="G30" i="25"/>
  <c r="G33" i="25"/>
  <c r="G26" i="21"/>
  <c r="G33" i="27"/>
  <c r="G45" i="21" l="1"/>
  <c r="G45" i="25"/>
  <c r="G44" i="27"/>
  <c r="H26" i="21"/>
  <c r="H20" i="26" l="1"/>
  <c r="H23" i="28" l="1"/>
  <c r="H21" i="25"/>
  <c r="H21" i="27"/>
  <c r="F47" i="26"/>
  <c r="H20" i="21"/>
  <c r="F46" i="21"/>
  <c r="F46" i="25"/>
  <c r="F45" i="27"/>
  <c r="H44" i="26"/>
  <c r="H41" i="26"/>
  <c r="H37" i="26"/>
  <c r="H23" i="26"/>
  <c r="H50" i="28"/>
  <c r="H39" i="28"/>
  <c r="H35" i="21"/>
  <c r="H23" i="21"/>
  <c r="H39" i="25"/>
  <c r="H36" i="25"/>
  <c r="H33" i="25"/>
  <c r="H30" i="25"/>
  <c r="H42" i="27"/>
  <c r="H36" i="27"/>
  <c r="H33" i="27"/>
  <c r="H27" i="27"/>
  <c r="H24" i="27"/>
  <c r="H20" i="28"/>
  <c r="H17" i="21"/>
  <c r="H12" i="26" l="1"/>
  <c r="H46" i="26" s="1"/>
  <c r="H6" i="21" l="1"/>
  <c r="H45" i="21" s="1"/>
  <c r="H6" i="25"/>
  <c r="H45" i="25" s="1"/>
  <c r="H6" i="28" l="1"/>
  <c r="H52" i="28" s="1"/>
  <c r="H6" i="27"/>
  <c r="H44" i="27" s="1"/>
</calcChain>
</file>

<file path=xl/comments1.xml><?xml version="1.0" encoding="utf-8"?>
<comments xmlns="http://schemas.openxmlformats.org/spreadsheetml/2006/main">
  <authors>
    <author>김수아</author>
  </authors>
  <commentList>
    <comment ref="L110" authorId="0" shapeId="0">
      <text>
        <r>
          <rPr>
            <b/>
            <sz val="9"/>
            <color indexed="81"/>
            <rFont val="돋움"/>
            <family val="3"/>
            <charset val="129"/>
          </rPr>
          <t>김광보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오현실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신민희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현승은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정병옥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박예원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이민희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송한유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김민주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김도희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최신화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이다미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백예나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정용성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이슬예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정준원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정다현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김옥경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김윤형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김정연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김수현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박성연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강현정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박소영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강민정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김현지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김주빈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이효주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박보영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이현아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김보전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김보배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이정현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김효진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이송이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조영채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노소연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정진영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김지영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최우영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장인영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정광호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김용주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음창인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홍영진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박지수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류선영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이병석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나혜민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박정현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김정빈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김태연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경은주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이승수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장도희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윤성희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송석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백경민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김성제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김미선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손준형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김혜연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최하정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이혜진</t>
        </r>
      </text>
    </comment>
    <comment ref="L116" authorId="0" shapeId="0">
      <text>
        <r>
          <rPr>
            <b/>
            <sz val="9"/>
            <color indexed="81"/>
            <rFont val="돋움"/>
            <family val="3"/>
            <charset val="129"/>
          </rPr>
          <t>신민희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백예나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김정빈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이병석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류선영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박지수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이민희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현승은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정병옥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박예원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송한유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김민주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최신화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이다미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김도희</t>
        </r>
      </text>
    </comment>
    <comment ref="L117" authorId="0" shapeId="0">
      <text>
        <r>
          <rPr>
            <b/>
            <sz val="9"/>
            <color indexed="81"/>
            <rFont val="돋움"/>
            <family val="3"/>
            <charset val="129"/>
          </rPr>
          <t>김광보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오현실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신민희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현승은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정병옥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박예원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이민희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송한유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김민주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김도희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최신화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이다미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백예나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정용성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이슬예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정준원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정다현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김옥경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김윤형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김정연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김수현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박성연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강현정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박소영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강민정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김현지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김주빈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이효주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박보영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이현아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김보전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김보배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이정현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김효진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이송이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조영채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노소연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정진영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김지영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최우영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장인영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정광호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김용주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음창인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홍영진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박지수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류선영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이병석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나혜민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박정현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김정빈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김태연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경은주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이승수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장도희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윤성희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송석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백경민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김성제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김미선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손준형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김혜연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최하정</t>
        </r>
        <r>
          <rPr>
            <b/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돋움"/>
            <family val="3"/>
            <charset val="129"/>
          </rPr>
          <t>이혜진</t>
        </r>
      </text>
    </comment>
    <comment ref="L121" authorId="0" shapeId="0">
      <text>
        <r>
          <rPr>
            <sz val="9"/>
            <color indexed="81"/>
            <rFont val="돋움"/>
            <family val="3"/>
            <charset val="129"/>
          </rPr>
          <t>이현아</t>
        </r>
        <r>
          <rPr>
            <sz val="9"/>
            <color indexed="81"/>
            <rFont val="Tahoma"/>
            <family val="2"/>
          </rPr>
          <t>,</t>
        </r>
        <r>
          <rPr>
            <sz val="9"/>
            <color indexed="81"/>
            <rFont val="돋움"/>
            <family val="3"/>
            <charset val="129"/>
          </rPr>
          <t>김보전</t>
        </r>
        <r>
          <rPr>
            <sz val="9"/>
            <color indexed="81"/>
            <rFont val="Tahoma"/>
            <family val="2"/>
          </rPr>
          <t>,</t>
        </r>
        <r>
          <rPr>
            <sz val="9"/>
            <color indexed="81"/>
            <rFont val="돋움"/>
            <family val="3"/>
            <charset val="129"/>
          </rPr>
          <t>김보배</t>
        </r>
        <r>
          <rPr>
            <sz val="9"/>
            <color indexed="81"/>
            <rFont val="Tahoma"/>
            <family val="2"/>
          </rPr>
          <t>,</t>
        </r>
        <r>
          <rPr>
            <sz val="9"/>
            <color indexed="81"/>
            <rFont val="돋움"/>
            <family val="3"/>
            <charset val="129"/>
          </rPr>
          <t>이정현</t>
        </r>
        <r>
          <rPr>
            <sz val="9"/>
            <color indexed="81"/>
            <rFont val="Tahoma"/>
            <family val="2"/>
          </rPr>
          <t>,</t>
        </r>
        <r>
          <rPr>
            <sz val="9"/>
            <color indexed="81"/>
            <rFont val="돋움"/>
            <family val="3"/>
            <charset val="129"/>
          </rPr>
          <t>김효진</t>
        </r>
        <r>
          <rPr>
            <sz val="9"/>
            <color indexed="81"/>
            <rFont val="Tahoma"/>
            <family val="2"/>
          </rPr>
          <t>,</t>
        </r>
        <r>
          <rPr>
            <sz val="9"/>
            <color indexed="81"/>
            <rFont val="돋움"/>
            <family val="3"/>
            <charset val="129"/>
          </rPr>
          <t>이송이</t>
        </r>
        <r>
          <rPr>
            <sz val="9"/>
            <color indexed="81"/>
            <rFont val="Tahoma"/>
            <family val="2"/>
          </rPr>
          <t>,</t>
        </r>
        <r>
          <rPr>
            <sz val="9"/>
            <color indexed="81"/>
            <rFont val="돋움"/>
            <family val="3"/>
            <charset val="129"/>
          </rPr>
          <t>조영채</t>
        </r>
        <r>
          <rPr>
            <sz val="9"/>
            <color indexed="81"/>
            <rFont val="Tahoma"/>
            <family val="2"/>
          </rPr>
          <t>,</t>
        </r>
        <r>
          <rPr>
            <sz val="9"/>
            <color indexed="81"/>
            <rFont val="돋움"/>
            <family val="3"/>
            <charset val="129"/>
          </rPr>
          <t>노소연</t>
        </r>
        <r>
          <rPr>
            <sz val="9"/>
            <color indexed="81"/>
            <rFont val="Tahoma"/>
            <family val="2"/>
          </rPr>
          <t>,</t>
        </r>
        <r>
          <rPr>
            <sz val="9"/>
            <color indexed="81"/>
            <rFont val="돋움"/>
            <family val="3"/>
            <charset val="129"/>
          </rPr>
          <t>정진영</t>
        </r>
        <r>
          <rPr>
            <sz val="9"/>
            <color indexed="81"/>
            <rFont val="Tahoma"/>
            <family val="2"/>
          </rPr>
          <t>,</t>
        </r>
        <r>
          <rPr>
            <sz val="9"/>
            <color indexed="81"/>
            <rFont val="돋움"/>
            <family val="3"/>
            <charset val="129"/>
          </rPr>
          <t>김지영</t>
        </r>
        <r>
          <rPr>
            <sz val="9"/>
            <color indexed="81"/>
            <rFont val="Tahoma"/>
            <family val="2"/>
          </rPr>
          <t>,</t>
        </r>
        <r>
          <rPr>
            <sz val="9"/>
            <color indexed="81"/>
            <rFont val="돋움"/>
            <family val="3"/>
            <charset val="129"/>
          </rPr>
          <t>최우영</t>
        </r>
        <r>
          <rPr>
            <sz val="9"/>
            <color indexed="81"/>
            <rFont val="Tahoma"/>
            <family val="2"/>
          </rPr>
          <t>,</t>
        </r>
        <r>
          <rPr>
            <sz val="9"/>
            <color indexed="81"/>
            <rFont val="돋움"/>
            <family val="3"/>
            <charset val="129"/>
          </rPr>
          <t>박선영</t>
        </r>
        <r>
          <rPr>
            <sz val="9"/>
            <color indexed="81"/>
            <rFont val="Tahoma"/>
            <family val="2"/>
          </rPr>
          <t>,</t>
        </r>
        <r>
          <rPr>
            <sz val="9"/>
            <color indexed="81"/>
            <rFont val="돋움"/>
            <family val="3"/>
            <charset val="129"/>
          </rPr>
          <t>장인영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L192" authorId="0" shapeId="0">
      <text>
        <r>
          <rPr>
            <b/>
            <sz val="9"/>
            <color indexed="81"/>
            <rFont val="돋움"/>
            <family val="3"/>
            <charset val="129"/>
          </rPr>
          <t>오현실,신민희,현승은,정병옥,박예원,이민희,송한유,김민주,김도희,최신화,이다미,백예나,정용성,이슬예,정준원,정다현,김옥경,김윤형,김정연,김수현,박성연,강현정,박소영,강민정,김현지,김주빈,이효주,박보영,이현아,김보전,김보배,이정현 김효진,이송이,조영채,노소연,정진영,김지영,최우영,장인영,정광호,김용주,음창인,홍영진,박지수, 류선영,이병석,나혜민,박정현,김정빈,김태연,경은주,이승수,장도희,윤성희,송석,백경민,김성제,김미선,손준형,김혜연,최하정,이혜진</t>
        </r>
      </text>
    </comment>
    <comment ref="L199" authorId="0" shapeId="0">
      <text>
        <r>
          <rPr>
            <sz val="9"/>
            <color indexed="81"/>
            <rFont val="돋움"/>
            <family val="3"/>
            <charset val="129"/>
          </rPr>
          <t>강민지</t>
        </r>
        <r>
          <rPr>
            <sz val="9"/>
            <color indexed="81"/>
            <rFont val="Tahoma"/>
            <family val="2"/>
          </rPr>
          <t>,</t>
        </r>
        <r>
          <rPr>
            <sz val="9"/>
            <color indexed="81"/>
            <rFont val="돋움"/>
            <family val="3"/>
            <charset val="129"/>
          </rPr>
          <t>강현우</t>
        </r>
        <r>
          <rPr>
            <sz val="9"/>
            <color indexed="81"/>
            <rFont val="Tahoma"/>
            <family val="2"/>
          </rPr>
          <t>,</t>
        </r>
        <r>
          <rPr>
            <sz val="9"/>
            <color indexed="81"/>
            <rFont val="돋움"/>
            <family val="3"/>
            <charset val="129"/>
          </rPr>
          <t>구도균</t>
        </r>
        <r>
          <rPr>
            <sz val="9"/>
            <color indexed="81"/>
            <rFont val="Tahoma"/>
            <family val="2"/>
          </rPr>
          <t>,</t>
        </r>
        <r>
          <rPr>
            <sz val="9"/>
            <color indexed="81"/>
            <rFont val="돋움"/>
            <family val="3"/>
            <charset val="129"/>
          </rPr>
          <t>안창현</t>
        </r>
        <r>
          <rPr>
            <sz val="9"/>
            <color indexed="81"/>
            <rFont val="Tahoma"/>
            <family val="2"/>
          </rPr>
          <t>,</t>
        </r>
        <r>
          <rPr>
            <sz val="9"/>
            <color indexed="81"/>
            <rFont val="돋움"/>
            <family val="3"/>
            <charset val="129"/>
          </rPr>
          <t>유재연</t>
        </r>
        <r>
          <rPr>
            <sz val="9"/>
            <color indexed="81"/>
            <rFont val="Tahoma"/>
            <family val="2"/>
          </rPr>
          <t>,</t>
        </r>
        <r>
          <rPr>
            <sz val="9"/>
            <color indexed="81"/>
            <rFont val="돋움"/>
            <family val="3"/>
            <charset val="129"/>
          </rPr>
          <t>윤성원</t>
        </r>
        <r>
          <rPr>
            <sz val="9"/>
            <color indexed="81"/>
            <rFont val="Tahoma"/>
            <family val="2"/>
          </rPr>
          <t>,</t>
        </r>
        <r>
          <rPr>
            <sz val="9"/>
            <color indexed="81"/>
            <rFont val="돋움"/>
            <family val="3"/>
            <charset val="129"/>
          </rPr>
          <t>이경민</t>
        </r>
        <r>
          <rPr>
            <sz val="9"/>
            <color indexed="81"/>
            <rFont val="Tahoma"/>
            <family val="2"/>
          </rPr>
          <t>,</t>
        </r>
        <r>
          <rPr>
            <sz val="9"/>
            <color indexed="81"/>
            <rFont val="돋움"/>
            <family val="3"/>
            <charset val="129"/>
          </rPr>
          <t>이다혜</t>
        </r>
        <r>
          <rPr>
            <sz val="9"/>
            <color indexed="81"/>
            <rFont val="Tahoma"/>
            <family val="2"/>
          </rPr>
          <t>,</t>
        </r>
        <r>
          <rPr>
            <sz val="9"/>
            <color indexed="81"/>
            <rFont val="돋움"/>
            <family val="3"/>
            <charset val="129"/>
          </rPr>
          <t>이상은
이승헌</t>
        </r>
        <r>
          <rPr>
            <sz val="9"/>
            <color indexed="81"/>
            <rFont val="Tahoma"/>
            <family val="2"/>
          </rPr>
          <t>,</t>
        </r>
        <r>
          <rPr>
            <sz val="9"/>
            <color indexed="81"/>
            <rFont val="돋움"/>
            <family val="3"/>
            <charset val="129"/>
          </rPr>
          <t>이후징</t>
        </r>
        <r>
          <rPr>
            <sz val="9"/>
            <color indexed="81"/>
            <rFont val="Tahoma"/>
            <family val="2"/>
          </rPr>
          <t>,</t>
        </r>
        <r>
          <rPr>
            <sz val="9"/>
            <color indexed="81"/>
            <rFont val="돋움"/>
            <family val="3"/>
            <charset val="129"/>
          </rPr>
          <t>정다연</t>
        </r>
        <r>
          <rPr>
            <sz val="9"/>
            <color indexed="81"/>
            <rFont val="Tahoma"/>
            <family val="2"/>
          </rPr>
          <t>,</t>
        </r>
        <r>
          <rPr>
            <sz val="9"/>
            <color indexed="81"/>
            <rFont val="돋움"/>
            <family val="3"/>
            <charset val="129"/>
          </rPr>
          <t>조승연</t>
        </r>
        <r>
          <rPr>
            <sz val="9"/>
            <color indexed="81"/>
            <rFont val="Tahoma"/>
            <family val="2"/>
          </rPr>
          <t>,</t>
        </r>
        <r>
          <rPr>
            <sz val="9"/>
            <color indexed="81"/>
            <rFont val="돋움"/>
            <family val="3"/>
            <charset val="129"/>
          </rPr>
          <t>최하윤</t>
        </r>
        <r>
          <rPr>
            <sz val="9"/>
            <color indexed="81"/>
            <rFont val="Tahoma"/>
            <family val="2"/>
          </rPr>
          <t>,</t>
        </r>
        <r>
          <rPr>
            <sz val="9"/>
            <color indexed="81"/>
            <rFont val="돋움"/>
            <family val="3"/>
            <charset val="129"/>
          </rPr>
          <t>허이레</t>
        </r>
        <r>
          <rPr>
            <sz val="9"/>
            <color indexed="81"/>
            <rFont val="Tahoma"/>
            <family val="2"/>
          </rPr>
          <t>,</t>
        </r>
        <r>
          <rPr>
            <sz val="9"/>
            <color indexed="81"/>
            <rFont val="돋움"/>
            <family val="3"/>
            <charset val="129"/>
          </rPr>
          <t>홍선우</t>
        </r>
        <r>
          <rPr>
            <sz val="9"/>
            <color indexed="81"/>
            <rFont val="Tahoma"/>
            <family val="2"/>
          </rPr>
          <t>,</t>
        </r>
        <r>
          <rPr>
            <sz val="9"/>
            <color indexed="81"/>
            <rFont val="돋움"/>
            <family val="3"/>
            <charset val="129"/>
          </rPr>
          <t>오현실</t>
        </r>
        <r>
          <rPr>
            <sz val="9"/>
            <color indexed="81"/>
            <rFont val="Tahoma"/>
            <family val="2"/>
          </rPr>
          <t>,</t>
        </r>
        <r>
          <rPr>
            <sz val="9"/>
            <color indexed="81"/>
            <rFont val="돋움"/>
            <family val="3"/>
            <charset val="129"/>
          </rPr>
          <t>김나래
김정연</t>
        </r>
        <r>
          <rPr>
            <sz val="9"/>
            <color indexed="81"/>
            <rFont val="Tahoma"/>
            <family val="2"/>
          </rPr>
          <t>,</t>
        </r>
        <r>
          <rPr>
            <sz val="9"/>
            <color indexed="81"/>
            <rFont val="돋움"/>
            <family val="3"/>
            <charset val="129"/>
          </rPr>
          <t>김윤형</t>
        </r>
        <r>
          <rPr>
            <sz val="9"/>
            <color indexed="81"/>
            <rFont val="Tahoma"/>
            <family val="2"/>
          </rPr>
          <t>,</t>
        </r>
        <r>
          <rPr>
            <sz val="9"/>
            <color indexed="81"/>
            <rFont val="돋움"/>
            <family val="3"/>
            <charset val="129"/>
          </rPr>
          <t>김수현</t>
        </r>
        <r>
          <rPr>
            <sz val="9"/>
            <color indexed="81"/>
            <rFont val="Tahoma"/>
            <family val="2"/>
          </rPr>
          <t>,</t>
        </r>
        <r>
          <rPr>
            <sz val="9"/>
            <color indexed="81"/>
            <rFont val="돋움"/>
            <family val="3"/>
            <charset val="129"/>
          </rPr>
          <t>박성연</t>
        </r>
        <r>
          <rPr>
            <sz val="9"/>
            <color indexed="81"/>
            <rFont val="Tahoma"/>
            <family val="2"/>
          </rPr>
          <t>,</t>
        </r>
        <r>
          <rPr>
            <sz val="9"/>
            <color indexed="81"/>
            <rFont val="돋움"/>
            <family val="3"/>
            <charset val="129"/>
          </rPr>
          <t>강현정</t>
        </r>
        <r>
          <rPr>
            <sz val="9"/>
            <color indexed="81"/>
            <rFont val="Tahoma"/>
            <family val="2"/>
          </rPr>
          <t>,</t>
        </r>
        <r>
          <rPr>
            <sz val="9"/>
            <color indexed="81"/>
            <rFont val="돋움"/>
            <family val="3"/>
            <charset val="129"/>
          </rPr>
          <t>박소영</t>
        </r>
        <r>
          <rPr>
            <sz val="9"/>
            <color indexed="81"/>
            <rFont val="Tahoma"/>
            <family val="2"/>
          </rPr>
          <t>,</t>
        </r>
        <r>
          <rPr>
            <sz val="9"/>
            <color indexed="81"/>
            <rFont val="돋움"/>
            <family val="3"/>
            <charset val="129"/>
          </rPr>
          <t>강민정</t>
        </r>
        <r>
          <rPr>
            <sz val="9"/>
            <color indexed="81"/>
            <rFont val="Tahoma"/>
            <family val="2"/>
          </rPr>
          <t>,</t>
        </r>
        <r>
          <rPr>
            <sz val="9"/>
            <color indexed="81"/>
            <rFont val="돋움"/>
            <family val="3"/>
            <charset val="129"/>
          </rPr>
          <t>김주빈</t>
        </r>
        <r>
          <rPr>
            <sz val="9"/>
            <color indexed="81"/>
            <rFont val="Tahoma"/>
            <family val="2"/>
          </rPr>
          <t>,</t>
        </r>
        <r>
          <rPr>
            <sz val="9"/>
            <color indexed="81"/>
            <rFont val="돋움"/>
            <family val="3"/>
            <charset val="129"/>
          </rPr>
          <t>이효주</t>
        </r>
      </text>
    </comment>
  </commentList>
</comments>
</file>

<file path=xl/sharedStrings.xml><?xml version="1.0" encoding="utf-8"?>
<sst xmlns="http://schemas.openxmlformats.org/spreadsheetml/2006/main" count="4042" uniqueCount="1751">
  <si>
    <t>현금</t>
    <phoneticPr fontId="3" type="noConversion"/>
  </si>
  <si>
    <t>카드</t>
    <phoneticPr fontId="3" type="noConversion"/>
  </si>
  <si>
    <t>사용일자</t>
    <phoneticPr fontId="3" type="noConversion"/>
  </si>
  <si>
    <t>사용처(장소)</t>
    <phoneticPr fontId="3" type="noConversion"/>
  </si>
  <si>
    <t>집행구분</t>
    <phoneticPr fontId="3" type="noConversion"/>
  </si>
  <si>
    <t>집행금액</t>
    <phoneticPr fontId="3" type="noConversion"/>
  </si>
  <si>
    <t>사용일자</t>
    <phoneticPr fontId="3" type="noConversion"/>
  </si>
  <si>
    <t>집행내역 (목적)</t>
    <phoneticPr fontId="3" type="noConversion"/>
  </si>
  <si>
    <t>사용처(장소)</t>
    <phoneticPr fontId="3" type="noConversion"/>
  </si>
  <si>
    <t>집행대상자</t>
    <phoneticPr fontId="3" type="noConversion"/>
  </si>
  <si>
    <t>집행구분</t>
    <phoneticPr fontId="3" type="noConversion"/>
  </si>
  <si>
    <t>인원(명)</t>
    <phoneticPr fontId="3" type="noConversion"/>
  </si>
  <si>
    <t>집행금액</t>
    <phoneticPr fontId="3" type="noConversion"/>
  </si>
  <si>
    <t>1월 소계</t>
    <phoneticPr fontId="3" type="noConversion"/>
  </si>
  <si>
    <t>카드</t>
    <phoneticPr fontId="3" type="noConversion"/>
  </si>
  <si>
    <t>현금</t>
    <phoneticPr fontId="3" type="noConversion"/>
  </si>
  <si>
    <t>법인카드</t>
    <phoneticPr fontId="3" type="noConversion"/>
  </si>
  <si>
    <t>2월 소계</t>
    <phoneticPr fontId="3" type="noConversion"/>
  </si>
  <si>
    <t>3월 소계</t>
    <phoneticPr fontId="3" type="noConversion"/>
  </si>
  <si>
    <t>카드</t>
    <phoneticPr fontId="3" type="noConversion"/>
  </si>
  <si>
    <t>현금</t>
    <phoneticPr fontId="3" type="noConversion"/>
  </si>
  <si>
    <t>법인카드</t>
    <phoneticPr fontId="3" type="noConversion"/>
  </si>
  <si>
    <t>법인카드</t>
    <phoneticPr fontId="3" type="noConversion"/>
  </si>
  <si>
    <t>4월 소계</t>
    <phoneticPr fontId="3" type="noConversion"/>
  </si>
  <si>
    <t>5월 소계</t>
    <phoneticPr fontId="3" type="noConversion"/>
  </si>
  <si>
    <t>6월 소계</t>
    <phoneticPr fontId="3" type="noConversion"/>
  </si>
  <si>
    <t>7월 소계</t>
    <phoneticPr fontId="3" type="noConversion"/>
  </si>
  <si>
    <t>8월 소계</t>
    <phoneticPr fontId="3" type="noConversion"/>
  </si>
  <si>
    <t>9월 소계</t>
    <phoneticPr fontId="3" type="noConversion"/>
  </si>
  <si>
    <t>10월 소계</t>
    <phoneticPr fontId="3" type="noConversion"/>
  </si>
  <si>
    <t>11월 소계</t>
    <phoneticPr fontId="3" type="noConversion"/>
  </si>
  <si>
    <t>12월 소계</t>
    <phoneticPr fontId="3" type="noConversion"/>
  </si>
  <si>
    <t>법인카드</t>
    <phoneticPr fontId="3" type="noConversion"/>
  </si>
  <si>
    <t>법인카드</t>
    <phoneticPr fontId="3" type="noConversion"/>
  </si>
  <si>
    <t>2023년도 팀업무추진비 집행내역 (경영관리팀)</t>
    <phoneticPr fontId="3" type="noConversion"/>
  </si>
  <si>
    <t>2023.01.09</t>
  </si>
  <si>
    <t>12:53:39</t>
  </si>
  <si>
    <t>13:04:18</t>
  </si>
  <si>
    <t>13:05:17</t>
  </si>
  <si>
    <t>2023.01.10</t>
  </si>
  <si>
    <t>14:58:29</t>
  </si>
  <si>
    <t>2023.01.16</t>
  </si>
  <si>
    <t>16:34:28</t>
  </si>
  <si>
    <t>16:34:56</t>
  </si>
  <si>
    <t>18:16:50</t>
  </si>
  <si>
    <t>2023.01.26</t>
  </si>
  <si>
    <t>12:33:49</t>
  </si>
  <si>
    <t>12:42:13</t>
  </si>
  <si>
    <t>13:36:47</t>
  </si>
  <si>
    <t>2023.01.31</t>
  </si>
  <si>
    <t>15:42:46</t>
  </si>
  <si>
    <t>2022 경영평가 TFT 다과 제공</t>
    <phoneticPr fontId="3" type="noConversion"/>
  </si>
  <si>
    <t>경영관리팀 회계감사 업무협의 간담</t>
    <phoneticPr fontId="3" type="noConversion"/>
  </si>
  <si>
    <t>2023년 합계</t>
    <phoneticPr fontId="3" type="noConversion"/>
  </si>
  <si>
    <t>(주)에스씨케이 컴퍼니(0230151100)</t>
    <phoneticPr fontId="12" type="noConversion"/>
  </si>
  <si>
    <t>커피업 (Coffee Up)(07024555859)</t>
    <phoneticPr fontId="12" type="noConversion"/>
  </si>
  <si>
    <t>카페라이더(0211111111)</t>
    <phoneticPr fontId="12" type="noConversion"/>
  </si>
  <si>
    <t>인사위원</t>
    <phoneticPr fontId="3" type="noConversion"/>
  </si>
  <si>
    <t>2023년도 팀업무추진비 집행내역 (공연기획팀)</t>
    <phoneticPr fontId="3" type="noConversion"/>
  </si>
  <si>
    <t>2023년도 팀업무추진비 집행내역 (작품개발팀)</t>
    <phoneticPr fontId="3" type="noConversion"/>
  </si>
  <si>
    <t>2023년 합계</t>
    <phoneticPr fontId="3" type="noConversion"/>
  </si>
  <si>
    <t>법인카드</t>
    <phoneticPr fontId="3" type="noConversion"/>
  </si>
  <si>
    <t>주식회사 토속촌삼계탕(027377444)</t>
    <phoneticPr fontId="3" type="noConversion"/>
  </si>
  <si>
    <t>21:23:41</t>
  </si>
  <si>
    <t>12:39:23</t>
  </si>
  <si>
    <t>16:06:11</t>
  </si>
  <si>
    <t>12:35:00</t>
  </si>
  <si>
    <t>20:05:49</t>
  </si>
  <si>
    <t>21:06:16</t>
  </si>
  <si>
    <t>12:36:14</t>
  </si>
  <si>
    <t>12:38:26</t>
  </si>
  <si>
    <t>17:47:01</t>
  </si>
  <si>
    <t>20:06:14</t>
  </si>
  <si>
    <t>09:55:06</t>
  </si>
  <si>
    <t>12:27:06</t>
  </si>
  <si>
    <t>15:24:01</t>
  </si>
  <si>
    <t>09:55:36</t>
  </si>
  <si>
    <t>12:56:34</t>
  </si>
  <si>
    <t>12:35:01</t>
  </si>
  <si>
    <t>12:31:58</t>
  </si>
  <si>
    <t>12:41:43</t>
  </si>
  <si>
    <t>10:12:24</t>
  </si>
  <si>
    <t>2023.02.01</t>
  </si>
  <si>
    <t>2023.02.03</t>
  </si>
  <si>
    <t>2023.02.08</t>
  </si>
  <si>
    <t>2023.02.10</t>
  </si>
  <si>
    <t>2023.02.13</t>
  </si>
  <si>
    <t>2023.02.15</t>
  </si>
  <si>
    <t>2023.02.16</t>
  </si>
  <si>
    <t>2023.02.17</t>
  </si>
  <si>
    <t>2023.02.20</t>
  </si>
  <si>
    <t>2023.02.22</t>
  </si>
  <si>
    <t>2023.02.23</t>
  </si>
  <si>
    <t>2023.02.24</t>
  </si>
  <si>
    <t>2023.02.28</t>
  </si>
  <si>
    <r>
      <t>국립예술단체</t>
    </r>
    <r>
      <rPr>
        <sz val="9"/>
        <color indexed="8"/>
        <rFont val="맑은 고딕"/>
        <family val="3"/>
        <charset val="129"/>
        <scheme val="major"/>
      </rPr>
      <t xml:space="preserve"> </t>
    </r>
    <r>
      <rPr>
        <sz val="9"/>
        <rFont val="맑은 고딕"/>
        <family val="3"/>
        <charset val="129"/>
        <scheme val="major"/>
      </rPr>
      <t>유관기관</t>
    </r>
    <r>
      <rPr>
        <sz val="9"/>
        <color indexed="8"/>
        <rFont val="맑은 고딕"/>
        <family val="3"/>
        <charset val="129"/>
        <scheme val="major"/>
      </rPr>
      <t xml:space="preserve"> </t>
    </r>
    <r>
      <rPr>
        <sz val="9"/>
        <rFont val="맑은 고딕"/>
        <family val="3"/>
        <charset val="129"/>
        <scheme val="major"/>
      </rPr>
      <t>업무간담</t>
    </r>
    <r>
      <rPr>
        <sz val="9"/>
        <color indexed="8"/>
        <rFont val="굴림체"/>
        <family val="3"/>
        <charset val="129"/>
      </rPr>
      <t/>
    </r>
    <phoneticPr fontId="3" type="noConversion"/>
  </si>
  <si>
    <t>노사협의회</t>
    <phoneticPr fontId="12" type="noConversion"/>
  </si>
  <si>
    <t>경영평가 준비 TFT 격려 간담</t>
    <phoneticPr fontId="3" type="noConversion"/>
  </si>
  <si>
    <r>
      <rPr>
        <sz val="9"/>
        <rFont val="맑은 고딕"/>
        <family val="3"/>
        <charset val="129"/>
        <scheme val="major"/>
      </rPr>
      <t>경영관리팀</t>
    </r>
    <r>
      <rPr>
        <sz val="9"/>
        <color indexed="8"/>
        <rFont val="맑은 고딕"/>
        <family val="3"/>
        <charset val="129"/>
        <scheme val="major"/>
      </rPr>
      <t xml:space="preserve"> </t>
    </r>
    <r>
      <rPr>
        <sz val="9"/>
        <rFont val="맑은 고딕"/>
        <family val="3"/>
        <charset val="129"/>
        <scheme val="major"/>
      </rPr>
      <t>간담회</t>
    </r>
    <r>
      <rPr>
        <sz val="9"/>
        <color indexed="8"/>
        <rFont val="맑은 고딕"/>
        <family val="3"/>
        <charset val="129"/>
        <scheme val="major"/>
      </rPr>
      <t/>
    </r>
    <phoneticPr fontId="3" type="noConversion"/>
  </si>
  <si>
    <t>(주)우아한형제들</t>
  </si>
  <si>
    <t>포항집(027748805)</t>
    <phoneticPr fontId="12" type="noConversion"/>
  </si>
  <si>
    <t>청운숯불갈비(027112625)</t>
    <phoneticPr fontId="12" type="noConversion"/>
  </si>
  <si>
    <t>텐퍼센트 부천시청점(03111111111)</t>
    <phoneticPr fontId="12" type="noConversion"/>
  </si>
  <si>
    <t>주식회사 독립밀방(023123418)</t>
    <phoneticPr fontId="12" type="noConversion"/>
  </si>
  <si>
    <t>일일향(마포점)(027022733)</t>
    <phoneticPr fontId="12" type="noConversion"/>
  </si>
  <si>
    <t>스페이스 클라우드(0216610808)</t>
    <phoneticPr fontId="12" type="noConversion"/>
  </si>
  <si>
    <t>우진갈비(023126166)</t>
    <phoneticPr fontId="12" type="noConversion"/>
  </si>
  <si>
    <t>빈공간(0200000000)</t>
    <phoneticPr fontId="12" type="noConversion"/>
  </si>
  <si>
    <t>오근내3(027110131)</t>
    <phoneticPr fontId="12" type="noConversion"/>
  </si>
  <si>
    <t>메가엠지씨커피 서울역점(027110543)</t>
    <phoneticPr fontId="12" type="noConversion"/>
  </si>
  <si>
    <t>일미집(027760670)</t>
    <phoneticPr fontId="12" type="noConversion"/>
  </si>
  <si>
    <t>만리재 비스트로 (Mallijae Bistro)(023931824)</t>
    <phoneticPr fontId="12" type="noConversion"/>
  </si>
  <si>
    <t>법인카드</t>
    <phoneticPr fontId="3" type="noConversion"/>
  </si>
  <si>
    <t>법인카드</t>
    <phoneticPr fontId="3" type="noConversion"/>
  </si>
  <si>
    <t>법인카드</t>
    <phoneticPr fontId="3" type="noConversion"/>
  </si>
  <si>
    <t>유관기관 관계자</t>
    <phoneticPr fontId="3" type="noConversion"/>
  </si>
  <si>
    <t>법인카드</t>
    <phoneticPr fontId="3" type="noConversion"/>
  </si>
  <si>
    <t>법인카드</t>
    <phoneticPr fontId="3" type="noConversion"/>
  </si>
  <si>
    <t>법인카드</t>
    <phoneticPr fontId="3" type="noConversion"/>
  </si>
  <si>
    <t>2023년도 팀업무추진비 집행내역 (홍보마케팅팀)</t>
    <phoneticPr fontId="3" type="noConversion"/>
  </si>
  <si>
    <t>2023년도 팀업무추진비 집행내역 (어린이청소년극연구소)</t>
    <phoneticPr fontId="3" type="noConversion"/>
  </si>
  <si>
    <t>2023년 합계</t>
    <phoneticPr fontId="3" type="noConversion"/>
  </si>
  <si>
    <t>2023년도 팀업무추진비 집행내역 (무대기술팀)</t>
    <phoneticPr fontId="3" type="noConversion"/>
  </si>
  <si>
    <t>2023년 합계</t>
    <phoneticPr fontId="3" type="noConversion"/>
  </si>
  <si>
    <t>법인카드</t>
    <phoneticPr fontId="3" type="noConversion"/>
  </si>
  <si>
    <t>법인카드</t>
    <phoneticPr fontId="3" type="noConversion"/>
  </si>
  <si>
    <t>법인카드</t>
    <phoneticPr fontId="3" type="noConversion"/>
  </si>
  <si>
    <t>2023.03.08</t>
  </si>
  <si>
    <t>17:06:21</t>
  </si>
  <si>
    <t>2023.03.09</t>
  </si>
  <si>
    <t>20:56:01</t>
  </si>
  <si>
    <t>13:13:28</t>
  </si>
  <si>
    <t>2023.03.12</t>
  </si>
  <si>
    <t>16:45:45</t>
  </si>
  <si>
    <t>2023.03.15</t>
  </si>
  <si>
    <t>12:17:32</t>
  </si>
  <si>
    <t>2023.03.16</t>
  </si>
  <si>
    <t>20:16:29</t>
  </si>
  <si>
    <t>2023.03.20</t>
  </si>
  <si>
    <t>11:20:57</t>
  </si>
  <si>
    <t>2023.03.21</t>
  </si>
  <si>
    <t>13:15:36</t>
  </si>
  <si>
    <t>2023.03.22</t>
  </si>
  <si>
    <t>17:10:03</t>
  </si>
  <si>
    <t>2023.03.23</t>
  </si>
  <si>
    <t>12:30:39</t>
  </si>
  <si>
    <t>11:07:46</t>
  </si>
  <si>
    <t>2023.03.27</t>
  </si>
  <si>
    <t>14:34:40</t>
  </si>
  <si>
    <t>2023.03.28</t>
  </si>
  <si>
    <t>12:23:50</t>
  </si>
  <si>
    <t>12:28:36</t>
  </si>
  <si>
    <t>팀,단원 업무협의간담회</t>
  </si>
  <si>
    <t>이태섭,문원섭,손준형</t>
  </si>
  <si>
    <t>본가서대문족발(07042040796)</t>
    <phoneticPr fontId="3" type="noConversion"/>
  </si>
  <si>
    <t>봉황당(0211111111)</t>
    <phoneticPr fontId="3" type="noConversion"/>
  </si>
  <si>
    <t>청운숯불갈비(027112625)</t>
    <phoneticPr fontId="3" type="noConversion"/>
  </si>
  <si>
    <r>
      <t>(</t>
    </r>
    <r>
      <rPr>
        <sz val="9"/>
        <rFont val="맑은 고딕"/>
        <family val="3"/>
        <charset val="129"/>
        <scheme val="major"/>
      </rPr>
      <t>주</t>
    </r>
    <r>
      <rPr>
        <sz val="9"/>
        <color indexed="8"/>
        <rFont val="맑은 고딕"/>
        <family val="3"/>
        <charset val="129"/>
        <scheme val="major"/>
      </rPr>
      <t>)</t>
    </r>
    <r>
      <rPr>
        <sz val="9"/>
        <rFont val="맑은 고딕"/>
        <family val="3"/>
        <charset val="129"/>
        <scheme val="major"/>
      </rPr>
      <t>우아한형제들(0216610808)</t>
    </r>
    <phoneticPr fontId="3" type="noConversion"/>
  </si>
  <si>
    <t>유관기관 관계자</t>
    <phoneticPr fontId="3" type="noConversion"/>
  </si>
  <si>
    <t>인사위원 다과 제공</t>
    <phoneticPr fontId="3" type="noConversion"/>
  </si>
  <si>
    <r>
      <rPr>
        <sz val="9"/>
        <rFont val="맑은 고딕"/>
        <family val="3"/>
        <charset val="129"/>
        <scheme val="major"/>
      </rPr>
      <t>유관기관</t>
    </r>
    <r>
      <rPr>
        <sz val="9"/>
        <color indexed="8"/>
        <rFont val="맑은 고딕"/>
        <family val="3"/>
        <charset val="129"/>
        <scheme val="major"/>
      </rPr>
      <t xml:space="preserve"> </t>
    </r>
    <r>
      <rPr>
        <sz val="9"/>
        <rFont val="맑은 고딕"/>
        <family val="3"/>
        <charset val="129"/>
        <scheme val="major"/>
      </rPr>
      <t>관계자</t>
    </r>
    <r>
      <rPr>
        <sz val="9"/>
        <color indexed="8"/>
        <rFont val="맑은 고딕"/>
        <family val="3"/>
        <charset val="129"/>
        <scheme val="major"/>
      </rPr>
      <t xml:space="preserve"> </t>
    </r>
    <r>
      <rPr>
        <sz val="9"/>
        <rFont val="맑은 고딕"/>
        <family val="3"/>
        <charset val="129"/>
        <scheme val="major"/>
      </rPr>
      <t>업무협의</t>
    </r>
    <r>
      <rPr>
        <sz val="9"/>
        <color indexed="8"/>
        <rFont val="맑은 고딕"/>
        <family val="3"/>
        <charset val="129"/>
        <scheme val="major"/>
      </rPr>
      <t/>
    </r>
    <phoneticPr fontId="3" type="noConversion"/>
  </si>
  <si>
    <t>유관기관 담당자 업무협의</t>
    <phoneticPr fontId="3" type="noConversion"/>
  </si>
  <si>
    <t>유관기관 담당자 업무협의</t>
    <phoneticPr fontId="3" type="noConversion"/>
  </si>
  <si>
    <t>2023.03.21</t>
    <phoneticPr fontId="3" type="noConversion"/>
  </si>
  <si>
    <t>서울리에(0200000000)</t>
    <phoneticPr fontId="3" type="noConversion"/>
  </si>
  <si>
    <r>
      <t>(</t>
    </r>
    <r>
      <rPr>
        <sz val="9"/>
        <rFont val="맑은 고딕"/>
        <family val="3"/>
        <charset val="129"/>
        <scheme val="major"/>
      </rPr>
      <t>주</t>
    </r>
    <r>
      <rPr>
        <sz val="9"/>
        <color indexed="8"/>
        <rFont val="맑은 고딕"/>
        <family val="3"/>
        <charset val="129"/>
        <scheme val="major"/>
      </rPr>
      <t>)</t>
    </r>
    <r>
      <rPr>
        <sz val="9"/>
        <rFont val="맑은 고딕"/>
        <family val="3"/>
        <charset val="129"/>
        <scheme val="major"/>
      </rPr>
      <t>우아한형제들(0215447772)</t>
    </r>
    <phoneticPr fontId="3" type="noConversion"/>
  </si>
  <si>
    <r>
      <rPr>
        <sz val="9"/>
        <rFont val="맑은 고딕"/>
        <family val="3"/>
        <charset val="129"/>
        <scheme val="major"/>
      </rPr>
      <t>더플레이스</t>
    </r>
    <r>
      <rPr>
        <sz val="9"/>
        <color indexed="8"/>
        <rFont val="맑은 고딕"/>
        <family val="3"/>
        <charset val="129"/>
        <scheme val="major"/>
      </rPr>
      <t xml:space="preserve"> </t>
    </r>
    <r>
      <rPr>
        <sz val="9"/>
        <rFont val="맑은 고딕"/>
        <family val="3"/>
        <charset val="129"/>
        <scheme val="major"/>
      </rPr>
      <t>서울스퀘어점(0260021150)</t>
    </r>
    <phoneticPr fontId="3" type="noConversion"/>
  </si>
  <si>
    <t>2023.03.08</t>
    <phoneticPr fontId="3" type="noConversion"/>
  </si>
  <si>
    <t>2023.03.23</t>
    <phoneticPr fontId="3" type="noConversion"/>
  </si>
  <si>
    <t>(주)우아한형제들(0216610808)</t>
    <phoneticPr fontId="3" type="noConversion"/>
  </si>
  <si>
    <t>(주)우아한형제들(0216610808)</t>
    <phoneticPr fontId="3" type="noConversion"/>
  </si>
  <si>
    <t>(주)우아한형제들(0216610808)</t>
    <phoneticPr fontId="3" type="noConversion"/>
  </si>
  <si>
    <t>2023.03.22</t>
    <phoneticPr fontId="3" type="noConversion"/>
  </si>
  <si>
    <t>카페지오(027129923)</t>
    <phoneticPr fontId="3" type="noConversion"/>
  </si>
  <si>
    <t>2023.03.27</t>
    <phoneticPr fontId="3" type="noConversion"/>
  </si>
  <si>
    <t>2023.03.12</t>
    <phoneticPr fontId="3" type="noConversion"/>
  </si>
  <si>
    <t>도미노피자명동점(0222643081)</t>
    <phoneticPr fontId="3" type="noConversion"/>
  </si>
  <si>
    <t>2023.04.03</t>
  </si>
  <si>
    <t>2023.04.07</t>
  </si>
  <si>
    <t>2023.04.13</t>
  </si>
  <si>
    <t>2023.04.26</t>
  </si>
  <si>
    <t>법인카드</t>
    <phoneticPr fontId="3" type="noConversion"/>
  </si>
  <si>
    <t>법인카드</t>
    <phoneticPr fontId="3" type="noConversion"/>
  </si>
  <si>
    <t>인사위원</t>
    <phoneticPr fontId="3" type="noConversion"/>
  </si>
  <si>
    <t>유관기관 관계자</t>
    <phoneticPr fontId="3" type="noConversion"/>
  </si>
  <si>
    <t>2023.04.11</t>
  </si>
  <si>
    <t>2023.04.21</t>
  </si>
  <si>
    <t>법인카드</t>
    <phoneticPr fontId="3" type="noConversion"/>
  </si>
  <si>
    <t>2023.04.19</t>
  </si>
  <si>
    <t>2023.04.05</t>
  </si>
  <si>
    <t>2023.04.06</t>
  </si>
  <si>
    <t>포컬포인트(0200000000)</t>
    <phoneticPr fontId="3" type="noConversion"/>
  </si>
  <si>
    <t>법인카드</t>
    <phoneticPr fontId="3" type="noConversion"/>
  </si>
  <si>
    <t>법인카드</t>
    <phoneticPr fontId="3" type="noConversion"/>
  </si>
  <si>
    <t>2023.04.19</t>
    <phoneticPr fontId="3" type="noConversion"/>
  </si>
  <si>
    <t>법인카드</t>
    <phoneticPr fontId="3" type="noConversion"/>
  </si>
  <si>
    <t>3차 채용 면접전형 인사위원 다과 제공</t>
  </si>
  <si>
    <t>12:29:42</t>
  </si>
  <si>
    <t>15:53:27</t>
  </si>
  <si>
    <t>09:41:41</t>
  </si>
  <si>
    <t>12:00:49</t>
  </si>
  <si>
    <t>12:09:42</t>
  </si>
  <si>
    <t>12:33:16</t>
  </si>
  <si>
    <t>12:55:45</t>
  </si>
  <si>
    <t>12:35:06</t>
  </si>
  <si>
    <t>13:53:58</t>
  </si>
  <si>
    <t>12:10:17</t>
  </si>
  <si>
    <t>17:50:36</t>
  </si>
  <si>
    <t>09:45:06</t>
  </si>
  <si>
    <t>14:21:37</t>
  </si>
  <si>
    <t>12:26:47</t>
  </si>
  <si>
    <t>필동면옥(0222662611)</t>
    <phoneticPr fontId="3" type="noConversion"/>
  </si>
  <si>
    <t>커피나무(필동점)(0222747099)</t>
    <phoneticPr fontId="3" type="noConversion"/>
  </si>
  <si>
    <t>레몬(027136686)</t>
    <phoneticPr fontId="3" type="noConversion"/>
  </si>
  <si>
    <t>던킨-비알코리아(주)시청역점(027783122)</t>
    <phoneticPr fontId="3" type="noConversion"/>
  </si>
  <si>
    <t>오소갈비(0200000000)</t>
    <phoneticPr fontId="3" type="noConversion"/>
  </si>
  <si>
    <t>우아한형제들(0215447772)</t>
    <phoneticPr fontId="3" type="noConversion"/>
  </si>
  <si>
    <t>카페지오(027129923)</t>
    <phoneticPr fontId="3" type="noConversion"/>
  </si>
  <si>
    <t>커피업 로스터스(0211111111)</t>
    <phoneticPr fontId="3" type="noConversion"/>
  </si>
  <si>
    <t>2023.05.08</t>
  </si>
  <si>
    <t>12:46:11</t>
  </si>
  <si>
    <t>2023.05.09</t>
  </si>
  <si>
    <t>12:19:59</t>
  </si>
  <si>
    <t>2023.05.12</t>
  </si>
  <si>
    <t>12:40:42</t>
  </si>
  <si>
    <t>13:02:52</t>
  </si>
  <si>
    <t>2023.05.15</t>
  </si>
  <si>
    <t>13:06:54</t>
  </si>
  <si>
    <t>2023.05.26</t>
  </si>
  <si>
    <t>21:20:49</t>
  </si>
  <si>
    <t>오소갈비(0200000000)</t>
    <phoneticPr fontId="12" type="noConversion"/>
  </si>
  <si>
    <t>이레 피자 하우스(0211111111)</t>
    <phoneticPr fontId="12" type="noConversion"/>
  </si>
  <si>
    <t>남도한식 (정든님)(027786068)</t>
    <phoneticPr fontId="12" type="noConversion"/>
  </si>
  <si>
    <t>2023.05.17</t>
  </si>
  <si>
    <t>13:15:34</t>
  </si>
  <si>
    <t>유관기관 관계자</t>
    <phoneticPr fontId="3" type="noConversion"/>
  </si>
  <si>
    <t>2023.05.12</t>
    <phoneticPr fontId="3" type="noConversion"/>
  </si>
  <si>
    <t>더테이스터블(주)티원 서울역점(0215771469)</t>
    <phoneticPr fontId="3" type="noConversion"/>
  </si>
  <si>
    <t>어린이청소년극연구소 사업계획 업무협의</t>
    <phoneticPr fontId="3" type="noConversion"/>
  </si>
  <si>
    <t>오소갈비(0200000000)</t>
    <phoneticPr fontId="3" type="noConversion"/>
  </si>
  <si>
    <t>2023.05.17</t>
    <phoneticPr fontId="3" type="noConversion"/>
  </si>
  <si>
    <t>(주)에스앤에스컴퍼니 서울역사점(0200000000)</t>
    <phoneticPr fontId="3" type="noConversion"/>
  </si>
  <si>
    <t>2023.06.20</t>
  </si>
  <si>
    <t>2023.06.21</t>
  </si>
  <si>
    <t>2023.06.22</t>
  </si>
  <si>
    <t>2023.06.27</t>
  </si>
  <si>
    <t>14:31:21</t>
  </si>
  <si>
    <t>16:31:23</t>
  </si>
  <si>
    <t>20:32:34</t>
  </si>
  <si>
    <t>14:45:53</t>
  </si>
  <si>
    <t>11:21:44</t>
  </si>
  <si>
    <t>2023.06.02</t>
  </si>
  <si>
    <t>2023.06.03</t>
  </si>
  <si>
    <t>2023.06.07</t>
  </si>
  <si>
    <t>2023.06.08</t>
  </si>
  <si>
    <t>2023.06.09</t>
  </si>
  <si>
    <t>2023.06.12</t>
  </si>
  <si>
    <t>2023.06.13</t>
  </si>
  <si>
    <t>09:51:42</t>
  </si>
  <si>
    <t>13:24:38</t>
  </si>
  <si>
    <t>12:43:26</t>
  </si>
  <si>
    <t>12:31:26</t>
  </si>
  <si>
    <t>12:57:29</t>
  </si>
  <si>
    <t>14:01:19</t>
  </si>
  <si>
    <t>19:18:55</t>
  </si>
  <si>
    <t>12:27:26</t>
  </si>
  <si>
    <t>12:39:09</t>
  </si>
  <si>
    <t>2023.07.04</t>
  </si>
  <si>
    <t>2023.07.05</t>
  </si>
  <si>
    <t>2023.07.11</t>
  </si>
  <si>
    <t>2023.07.12</t>
  </si>
  <si>
    <t>11:11:57</t>
  </si>
  <si>
    <t>12:42:09</t>
  </si>
  <si>
    <t>17:20:07</t>
  </si>
  <si>
    <t>08:44:35</t>
  </si>
  <si>
    <t>공연기획팀</t>
  </si>
  <si>
    <t>경영관리팀</t>
  </si>
  <si>
    <t>작품개발팀</t>
  </si>
  <si>
    <t>홍보마케팅팀</t>
  </si>
  <si>
    <t>무대기술팀</t>
  </si>
  <si>
    <t>어.청</t>
  </si>
  <si>
    <t>2023.07.18</t>
  </si>
  <si>
    <t>10:52:50</t>
  </si>
  <si>
    <t>12:29:38</t>
  </si>
  <si>
    <t>2023.07.25</t>
  </si>
  <si>
    <t>10:39:48</t>
  </si>
  <si>
    <t>2023.07.26</t>
  </si>
  <si>
    <t>12:19:07</t>
  </si>
  <si>
    <t>09:14:05</t>
  </si>
  <si>
    <t>13:05:48</t>
  </si>
  <si>
    <t>2023.07.27</t>
  </si>
  <si>
    <t>13:34:28</t>
  </si>
  <si>
    <t>16:03:54</t>
  </si>
  <si>
    <t>21:02:41</t>
  </si>
  <si>
    <t>2023.07.28</t>
  </si>
  <si>
    <t>16:38:03</t>
  </si>
  <si>
    <t>2023.07.29</t>
  </si>
  <si>
    <t>14:57:34</t>
  </si>
  <si>
    <t>업무추진비</t>
  </si>
  <si>
    <t>관서업무비</t>
  </si>
  <si>
    <t>국립극단 이전 관련 임직원 간담회 소모품 구입</t>
  </si>
  <si>
    <t>홍보마케팅팀 간담회</t>
  </si>
  <si>
    <t>우아한형제들</t>
  </si>
  <si>
    <t>주식회사 독립밀방</t>
  </si>
  <si>
    <t>네이버파이낸셜(주)</t>
  </si>
  <si>
    <t>CGV 용산아이파크몰</t>
  </si>
  <si>
    <t>주식회사 에스씨케이컴퍼니</t>
  </si>
  <si>
    <t>(주)에스씨케이 컴퍼니</t>
  </si>
  <si>
    <t>(주)파리크라상서울역점</t>
  </si>
  <si>
    <t>낭만철도</t>
  </si>
  <si>
    <t>GS25 미야가온점</t>
  </si>
  <si>
    <t>백예나,장인영,이혜진,정다현,이효주,백경민,박예원,김도희</t>
  </si>
  <si>
    <t>임직원간담회 소모품</t>
  </si>
  <si>
    <t>강소라,김아형,김현아,정주영,이재금,정현욱,신민희,현승은</t>
  </si>
  <si>
    <t>이재경</t>
  </si>
  <si>
    <t>김나볏,이미경,엄국천,안경모,송인성,김광보,오현실,김옥경</t>
  </si>
  <si>
    <t>이현아,김보전,김보배,이정현,김효진,이송이,조영채,노소연,정진영,김지영,최우영,장인영(총12명)</t>
  </si>
  <si>
    <t>2023.08.01</t>
  </si>
  <si>
    <t>12:32:14</t>
  </si>
  <si>
    <t>2023.08.02</t>
  </si>
  <si>
    <t>12:32:16</t>
  </si>
  <si>
    <t>2023.08.03</t>
  </si>
  <si>
    <t>10:05:56</t>
  </si>
  <si>
    <t>13:06:18</t>
  </si>
  <si>
    <t>2023.08.04</t>
  </si>
  <si>
    <t>13:54:58</t>
  </si>
  <si>
    <t>14:23:35</t>
  </si>
  <si>
    <t>2023.08.06</t>
  </si>
  <si>
    <t>12:21:59</t>
  </si>
  <si>
    <t>2023.08.07</t>
  </si>
  <si>
    <t>12:34:05</t>
  </si>
  <si>
    <t>2023.08.17</t>
  </si>
  <si>
    <t>19:35:00</t>
  </si>
  <si>
    <t>2023.08.21</t>
  </si>
  <si>
    <t>15:08:11</t>
  </si>
  <si>
    <t>사무실 이전 현황 업무협의</t>
  </si>
  <si>
    <t>어린이청소년극연구소 업무 협의</t>
  </si>
  <si>
    <t>빈공간</t>
  </si>
  <si>
    <t>이레 피자 하우스</t>
  </si>
  <si>
    <t>포컬포인트</t>
  </si>
  <si>
    <t>빚은 정동점</t>
  </si>
  <si>
    <t>(주)에스앤에스컴퍼니 서울역사점</t>
  </si>
  <si>
    <t>킬로그람밀리리터 (KGML)</t>
  </si>
  <si>
    <t>(주)티르브로스 보승회관 이화사거리점</t>
  </si>
  <si>
    <t>국빈</t>
  </si>
  <si>
    <t>창신육회 본점</t>
  </si>
  <si>
    <t>신민희,박예원,김도희,박선영,박지혜</t>
  </si>
  <si>
    <t>신민희 외 3명</t>
  </si>
  <si>
    <t>김광보 외 6명</t>
  </si>
  <si>
    <t>정광호,홍영진,나혜민,김정빈,김태연,경은주,이승수,윤성희</t>
  </si>
  <si>
    <t>김성제,손준형,김미선,김혜연,최하정,이혜진</t>
  </si>
  <si>
    <t>정병옥 외 2명</t>
  </si>
  <si>
    <t>정용성,박지혜,이슬예,정준원,정다현,전은지</t>
  </si>
  <si>
    <t>신민희 외1인</t>
  </si>
  <si>
    <t>2023.09.05</t>
  </si>
  <si>
    <t>18:53:22</t>
  </si>
  <si>
    <t>2023.09.11</t>
  </si>
  <si>
    <t>12:03:51</t>
  </si>
  <si>
    <t>2023.09.12</t>
  </si>
  <si>
    <t>11:02:49</t>
  </si>
  <si>
    <t>13:20:15</t>
  </si>
  <si>
    <t>2023.09.14</t>
  </si>
  <si>
    <t>10:12:18</t>
  </si>
  <si>
    <t>12:22:08</t>
  </si>
  <si>
    <t>2023.09.18</t>
  </si>
  <si>
    <t>13:24:46</t>
  </si>
  <si>
    <t>20:06:31</t>
  </si>
  <si>
    <t>2023.09.19</t>
  </si>
  <si>
    <t>10:05:14</t>
  </si>
  <si>
    <t>11:57:15</t>
  </si>
  <si>
    <t>2023.09.21</t>
  </si>
  <si>
    <t>19:56:14</t>
  </si>
  <si>
    <t>2023.09.22</t>
  </si>
  <si>
    <t>13:04:35</t>
  </si>
  <si>
    <t>2023.09.25</t>
  </si>
  <si>
    <t>12:25:37</t>
  </si>
  <si>
    <t>13:37:34</t>
  </si>
  <si>
    <t>2023.09.26</t>
  </si>
  <si>
    <t>12:40:58</t>
  </si>
  <si>
    <t>2023.09.27</t>
  </si>
  <si>
    <t>14:48:08</t>
  </si>
  <si>
    <t>문체부 업무협의 간담</t>
  </si>
  <si>
    <t>홍보마케팅팀 간담회(업무 소통 및 분장)</t>
  </si>
  <si>
    <t>국립극장 업무 간담회(4명)</t>
  </si>
  <si>
    <t>7차 채용 인사위원 다과</t>
  </si>
  <si>
    <t>오현실,이민희,이은복,여청구,지원영</t>
  </si>
  <si>
    <t>김태연,정진영,김혜연,윤성희</t>
  </si>
  <si>
    <t>박보영,이현아,이정현,이송이,조영채,김지영,최우영,박선영,장인영</t>
  </si>
  <si>
    <t>손준형,최하정,이혜진</t>
  </si>
  <si>
    <t>김성제,김미선,손준형,김혜연,최하정,이혜진</t>
  </si>
  <si>
    <t>김광보,오현실,정광호,김민주,김미선,음창인</t>
  </si>
  <si>
    <t>김미선,이병석,정진영,김정연</t>
  </si>
  <si>
    <t>정광호,선재규,나서경,강기수</t>
  </si>
  <si>
    <t>박지수,이슬예,송한유</t>
  </si>
  <si>
    <t>김나래,박정현,최신화</t>
  </si>
  <si>
    <t>여청구,오현실,신민희,이민희,방정일,정민주,김종삼,이동현</t>
  </si>
  <si>
    <t>공재민,윤혜진,이희진,정범철,박하늘,송서연,김광보,김옥경,김나래</t>
  </si>
  <si>
    <t>김아림,안미영,문효원,현승은</t>
  </si>
  <si>
    <t>김나래,김정빈,김민주,박선영</t>
  </si>
  <si>
    <t>이승진,이준영,신민희,이민희</t>
  </si>
  <si>
    <t>이현아,김태연,박성연,송한유</t>
  </si>
  <si>
    <t>2023.10.04</t>
  </si>
  <si>
    <t>12:46:56</t>
  </si>
  <si>
    <t>2023.10.05</t>
  </si>
  <si>
    <t>12:30:23</t>
  </si>
  <si>
    <t>2023.10.10</t>
  </si>
  <si>
    <t>10:00:32</t>
  </si>
  <si>
    <t>2023.10.20</t>
  </si>
  <si>
    <t>11:51:05</t>
  </si>
  <si>
    <t>2023.10.23</t>
  </si>
  <si>
    <t>08:08:11</t>
  </si>
  <si>
    <t>08:14:00</t>
  </si>
  <si>
    <t>08:55:22</t>
  </si>
  <si>
    <t>13:09:56</t>
  </si>
  <si>
    <t>16:59:15</t>
  </si>
  <si>
    <t>2023.10.25</t>
  </si>
  <si>
    <t>19:57:49</t>
  </si>
  <si>
    <t>2023.10.26</t>
  </si>
  <si>
    <t>12:28:13</t>
  </si>
  <si>
    <t>2023.10.30</t>
  </si>
  <si>
    <t>17:26:04</t>
  </si>
  <si>
    <t>17:30:58</t>
  </si>
  <si>
    <t>2023.10.31</t>
  </si>
  <si>
    <t>09:49:37</t>
  </si>
  <si>
    <t>무대기술팀 무대파트 간담회</t>
  </si>
  <si>
    <t>부부식당</t>
  </si>
  <si>
    <t>카르페가든</t>
  </si>
  <si>
    <t>개성</t>
  </si>
  <si>
    <t>국회후생복지위원회</t>
  </si>
  <si>
    <t>본관3식당(카페)</t>
  </si>
  <si>
    <t>너섬</t>
  </si>
  <si>
    <t>국회사무처</t>
  </si>
  <si>
    <t>오소오소</t>
  </si>
  <si>
    <t>(주)딘타이펑코리아 명동중앙점</t>
  </si>
  <si>
    <t>세븐일레븐 명동하나점</t>
  </si>
  <si>
    <t>정광호,김용주,이병석,김태연,경은주,윤성희,외부스태프 9명</t>
  </si>
  <si>
    <t>박예원,김도희,손주형,임윤희</t>
  </si>
  <si>
    <t>홍영진,나혜민,김정빈,김태연,경은주,이승수,윤성희</t>
  </si>
  <si>
    <t>김광보,신민희.이민희,문체부 담당자 등 유관기관 3명</t>
  </si>
  <si>
    <t>신민희,정광호,방정일,박진성,김희수</t>
  </si>
  <si>
    <t>김영민,강재선,강소라,현승은</t>
  </si>
  <si>
    <t>정광호,김용주,이병석,김태연,경은주,윤성희,외부스태프 8명</t>
  </si>
  <si>
    <t>강소진,공연화,김희선,이중우.박남석,문원섭,이명한,정광호,김용주,홍영진,장도희,최신화</t>
  </si>
  <si>
    <t>모티집</t>
  </si>
  <si>
    <t>스타벅스코리아</t>
  </si>
  <si>
    <t>진작카키안국점</t>
  </si>
  <si>
    <t>효제  금마루</t>
  </si>
  <si>
    <t>(주)현대백화점 THE HYUNDAI SEOUL(더현</t>
  </si>
  <si>
    <t>주식회사 능동미나리</t>
  </si>
  <si>
    <t>머니뭐니</t>
  </si>
  <si>
    <t>12:47:09</t>
  </si>
  <si>
    <t>2023.11.02</t>
  </si>
  <si>
    <t>12:28:43</t>
  </si>
  <si>
    <t>2023.11.06</t>
  </si>
  <si>
    <t>20:13:15</t>
  </si>
  <si>
    <t>2023.11.07</t>
  </si>
  <si>
    <t>21:46:54</t>
  </si>
  <si>
    <t>2023.11.08</t>
  </si>
  <si>
    <t>14:21:07</t>
  </si>
  <si>
    <t>2023.11.09</t>
  </si>
  <si>
    <t>12:25:00</t>
  </si>
  <si>
    <t>2023.11.16</t>
  </si>
  <si>
    <t>12:20:51</t>
  </si>
  <si>
    <t>12:27:24</t>
  </si>
  <si>
    <t>12:36:46</t>
  </si>
  <si>
    <t>2023.11.17</t>
  </si>
  <si>
    <t>19:16:00</t>
  </si>
  <si>
    <t>2023.11.20</t>
  </si>
  <si>
    <t>10:35:56</t>
  </si>
  <si>
    <t>12:02:00</t>
  </si>
  <si>
    <t>2023.11.22</t>
  </si>
  <si>
    <t>11:04:58</t>
  </si>
  <si>
    <t>2023.11.23</t>
  </si>
  <si>
    <t>11:22:08</t>
  </si>
  <si>
    <t>12:43:37</t>
  </si>
  <si>
    <t>2023.11.24</t>
  </si>
  <si>
    <t>10:56:08</t>
  </si>
  <si>
    <t>2023.11.29</t>
  </si>
  <si>
    <t>09:38:31</t>
  </si>
  <si>
    <t>2023.11.01</t>
  </si>
  <si>
    <t>신규직원 입사교육 식비</t>
  </si>
  <si>
    <t>투파인드피터 혜화점</t>
  </si>
  <si>
    <t>마가리(MAGARI)</t>
  </si>
  <si>
    <t>해피니스</t>
  </si>
  <si>
    <t>(주)종종컴퍼니_산첩첩물첩첩</t>
  </si>
  <si>
    <t>스케치</t>
  </si>
  <si>
    <t>오이지</t>
  </si>
  <si>
    <t>에디션 엠</t>
  </si>
  <si>
    <t>(주)모자이크 베이커리</t>
  </si>
  <si>
    <t>가츠라</t>
  </si>
  <si>
    <t>이재경,문효정,신민희,이민희,정광호</t>
  </si>
  <si>
    <t>박예원,김도희,이지윤</t>
  </si>
  <si>
    <t>박보영,이현아,조영채</t>
  </si>
  <si>
    <t>정용성,박지혜,이슬예,정준원,정다현</t>
  </si>
  <si>
    <t>김광보,박보영,김보배,이정현,임윤희,조영채,노소연,정진영,최우영,박선영,손주형,이지윤,장인영</t>
  </si>
  <si>
    <t>김성제,김미선,손준형,최하정,이혜진</t>
  </si>
  <si>
    <t>박보영,이현아,김보배,이정현,이송이,임윤희,조영채,노소연,정진영,최우영,박선영,손주형,이지윤,장인영</t>
  </si>
  <si>
    <t>이혜진,김성제,김미선,손준형</t>
  </si>
  <si>
    <t>김민주,최신화,정동극장 직원1명</t>
  </si>
  <si>
    <t>백예나,장인영,이혜진,정다현,이효주,백경민,신민희,박예원,김도희</t>
  </si>
  <si>
    <t>2023.12.01</t>
  </si>
  <si>
    <t>09:39:01</t>
  </si>
  <si>
    <t>2023.12.04</t>
  </si>
  <si>
    <t>14:06:04</t>
  </si>
  <si>
    <t>2023.12.06</t>
  </si>
  <si>
    <t>09:36:53</t>
  </si>
  <si>
    <t>2023.12.14</t>
  </si>
  <si>
    <t>12:21:50</t>
  </si>
  <si>
    <t>2023.12.21</t>
  </si>
  <si>
    <t>14:40:21</t>
  </si>
  <si>
    <t>16:43:44</t>
  </si>
  <si>
    <t>2023.12.22</t>
  </si>
  <si>
    <t>17:43:10</t>
  </si>
  <si>
    <t>18:24:43</t>
  </si>
  <si>
    <t>2023.12.26</t>
  </si>
  <si>
    <t>12:23:26</t>
  </si>
  <si>
    <t>14:03:08</t>
  </si>
  <si>
    <t>2023.12.27</t>
  </si>
  <si>
    <t>12:59:01</t>
  </si>
  <si>
    <t>종무식 필요물품 구입(꽃다발,기프트카드)</t>
  </si>
  <si>
    <t>무대기술팀 의상파트 간담회</t>
  </si>
  <si>
    <t>공연기획팀 간담회</t>
  </si>
  <si>
    <t>임직원 간담회</t>
  </si>
  <si>
    <t>버켄문화센터</t>
  </si>
  <si>
    <t>트라토리아 연남</t>
  </si>
  <si>
    <t>혜화양육관</t>
  </si>
  <si>
    <t>무제스시</t>
  </si>
  <si>
    <t>딤딤섬</t>
  </si>
  <si>
    <t>더파크다이닝</t>
  </si>
  <si>
    <t>신민희,이다미,이민희,김나래,김정연,이송이</t>
  </si>
  <si>
    <t>박예원,김도희,이다미,박지혜,강현정,조영채,이병석,최하정</t>
  </si>
  <si>
    <t>오현실,신민희,장재환,이준우,방정일,최형록</t>
  </si>
  <si>
    <t>오현실,신민희,현승은,정병옥,박예원,이민희,송한유,김민주,김도희,최신화,이다미,백예나</t>
  </si>
  <si>
    <t>오현실,홍사웅,김소연</t>
  </si>
  <si>
    <t>장인영,백예나,이혜진,정다현,백경민,이효주</t>
  </si>
  <si>
    <t>정광호,박지수,백경민</t>
  </si>
  <si>
    <t>김나래,김윤형,김수현,김정연,박성연,강현정,박소영,강민정,김주빈,이효주</t>
  </si>
  <si>
    <t>오현실 외 57명</t>
  </si>
  <si>
    <t>2023.06.14</t>
  </si>
  <si>
    <t>국립예술단체 유관기관 간담회</t>
  </si>
  <si>
    <t>인사위원 다과 제공</t>
  </si>
  <si>
    <t>유관기관 관계자</t>
    <phoneticPr fontId="3" type="noConversion"/>
  </si>
  <si>
    <t>인사위원</t>
    <phoneticPr fontId="3" type="noConversion"/>
  </si>
  <si>
    <t>유관기관 관계자</t>
    <phoneticPr fontId="3" type="noConversion"/>
  </si>
  <si>
    <t>8월 소계</t>
    <phoneticPr fontId="3" type="noConversion"/>
  </si>
  <si>
    <t>유관기관 관계자</t>
    <phoneticPr fontId="3" type="noConversion"/>
  </si>
  <si>
    <t>법인카드</t>
    <phoneticPr fontId="3" type="noConversion"/>
  </si>
  <si>
    <t>인사위원</t>
    <phoneticPr fontId="3" type="noConversion"/>
  </si>
  <si>
    <t>주식회사 김다희쌍대포</t>
  </si>
  <si>
    <t>-</t>
    <phoneticPr fontId="3" type="noConversion"/>
  </si>
  <si>
    <t>-</t>
    <phoneticPr fontId="3" type="noConversion"/>
  </si>
  <si>
    <t>-</t>
    <phoneticPr fontId="3" type="noConversion"/>
  </si>
  <si>
    <t>-</t>
    <phoneticPr fontId="3" type="noConversion"/>
  </si>
  <si>
    <t>-</t>
    <phoneticPr fontId="3" type="noConversion"/>
  </si>
  <si>
    <t>태극당 서울역광장점</t>
  </si>
  <si>
    <t>-</t>
    <phoneticPr fontId="3" type="noConversion"/>
  </si>
  <si>
    <t>-</t>
    <phoneticPr fontId="3" type="noConversion"/>
  </si>
  <si>
    <t>-</t>
    <phoneticPr fontId="3" type="noConversion"/>
  </si>
  <si>
    <t>-</t>
    <phoneticPr fontId="3" type="noConversion"/>
  </si>
  <si>
    <t>유관기관 관계자</t>
    <phoneticPr fontId="3" type="noConversion"/>
  </si>
  <si>
    <t>유관기관 관계자</t>
    <phoneticPr fontId="3" type="noConversion"/>
  </si>
  <si>
    <t>2023.07.21</t>
  </si>
  <si>
    <t>자문회의 현장소통자문회의 2차 음료 및 다과 구입</t>
  </si>
  <si>
    <t>5차 채용 면접전형 인사위원 다과 제공</t>
  </si>
  <si>
    <r>
      <rPr>
        <sz val="9"/>
        <rFont val="맑은 고딕"/>
        <family val="3"/>
        <charset val="129"/>
        <scheme val="major"/>
      </rPr>
      <t>국립예술단체</t>
    </r>
    <r>
      <rPr>
        <sz val="9"/>
        <color indexed="8"/>
        <rFont val="맑은 고딕"/>
        <family val="3"/>
        <charset val="129"/>
        <scheme val="major"/>
      </rPr>
      <t xml:space="preserve"> </t>
    </r>
    <r>
      <rPr>
        <sz val="9"/>
        <rFont val="맑은 고딕"/>
        <family val="3"/>
        <charset val="129"/>
        <scheme val="major"/>
      </rPr>
      <t>유관기관</t>
    </r>
    <r>
      <rPr>
        <sz val="9"/>
        <color indexed="8"/>
        <rFont val="맑은 고딕"/>
        <family val="3"/>
        <charset val="129"/>
        <scheme val="major"/>
      </rPr>
      <t xml:space="preserve"> </t>
    </r>
    <r>
      <rPr>
        <sz val="9"/>
        <rFont val="맑은 고딕"/>
        <family val="3"/>
        <charset val="129"/>
        <scheme val="major"/>
      </rPr>
      <t>업무간담</t>
    </r>
    <r>
      <rPr>
        <sz val="9"/>
        <rFont val="맑은 고딕"/>
        <family val="3"/>
        <charset val="129"/>
        <scheme val="major"/>
      </rPr>
      <t/>
    </r>
    <phoneticPr fontId="3" type="noConversion"/>
  </si>
  <si>
    <t>경영관리팀 업무공유 간담회</t>
    <phoneticPr fontId="3" type="noConversion"/>
  </si>
  <si>
    <t>경영관리팀 업무협의 간담회</t>
    <phoneticPr fontId="3" type="noConversion"/>
  </si>
  <si>
    <t>2023년 청년인턴 및 연수단원 간담회</t>
    <phoneticPr fontId="3" type="noConversion"/>
  </si>
  <si>
    <t>경영관리팀 사무실 이전 관련 업무협의</t>
    <phoneticPr fontId="3" type="noConversion"/>
  </si>
  <si>
    <t>내부직원 면담</t>
    <phoneticPr fontId="3" type="noConversion"/>
  </si>
  <si>
    <t>경영관리팀장 직원 인사 면담</t>
    <phoneticPr fontId="3" type="noConversion"/>
  </si>
  <si>
    <t>국립오페라단 업무간담</t>
    <phoneticPr fontId="3" type="noConversion"/>
  </si>
  <si>
    <t>국정감사 현장대응 및 담당자 업무협의</t>
    <phoneticPr fontId="3" type="noConversion"/>
  </si>
  <si>
    <t>유관단체 관계자 업무 간담</t>
    <phoneticPr fontId="3" type="noConversion"/>
  </si>
  <si>
    <t>8차 채용 인사위원 다과</t>
    <phoneticPr fontId="3" type="noConversion"/>
  </si>
  <si>
    <t>직원 해외연수 간담회</t>
    <phoneticPr fontId="3" type="noConversion"/>
  </si>
  <si>
    <t>정보공개심의회 다과</t>
    <phoneticPr fontId="3" type="noConversion"/>
  </si>
  <si>
    <t>경영관리팀 퇴사직원송별 및 직원 격려간담</t>
    <phoneticPr fontId="3" type="noConversion"/>
  </si>
  <si>
    <t>제5차 인사위원회 인사위원 다과</t>
    <phoneticPr fontId="3" type="noConversion"/>
  </si>
  <si>
    <t>공연기획팀 홍익대대학로아트센터 업무 협의</t>
    <phoneticPr fontId="3" type="noConversion"/>
  </si>
  <si>
    <t>2023.06.07</t>
    <phoneticPr fontId="3" type="noConversion"/>
  </si>
  <si>
    <t>우진갈비</t>
    <phoneticPr fontId="3" type="noConversion"/>
  </si>
  <si>
    <t>2023.08.25</t>
    <phoneticPr fontId="3" type="noConversion"/>
  </si>
  <si>
    <t>카드</t>
    <phoneticPr fontId="3" type="noConversion"/>
  </si>
  <si>
    <t>2023.09.12</t>
    <phoneticPr fontId="3" type="noConversion"/>
  </si>
  <si>
    <t>법인카드</t>
    <phoneticPr fontId="3" type="noConversion"/>
  </si>
  <si>
    <t>법인카드</t>
    <phoneticPr fontId="3" type="noConversion"/>
  </si>
  <si>
    <t>2023.09.12</t>
    <phoneticPr fontId="3" type="noConversion"/>
  </si>
  <si>
    <t>우아한형제들</t>
    <phoneticPr fontId="3" type="noConversion"/>
  </si>
  <si>
    <t>우아한형제들</t>
    <phoneticPr fontId="3" type="noConversion"/>
  </si>
  <si>
    <t>2023.10.20</t>
    <phoneticPr fontId="3" type="noConversion"/>
  </si>
  <si>
    <t>2023.11.06</t>
    <phoneticPr fontId="3" type="noConversion"/>
  </si>
  <si>
    <t>2023.11.08</t>
    <phoneticPr fontId="3" type="noConversion"/>
  </si>
  <si>
    <t>2023.11.20</t>
    <phoneticPr fontId="3" type="noConversion"/>
  </si>
  <si>
    <t>해피니스</t>
    <phoneticPr fontId="3" type="noConversion"/>
  </si>
  <si>
    <t>개성</t>
    <phoneticPr fontId="3" type="noConversion"/>
  </si>
  <si>
    <t>2023.08.04</t>
    <phoneticPr fontId="3" type="noConversion"/>
  </si>
  <si>
    <t>2023.08.23</t>
    <phoneticPr fontId="3" type="noConversion"/>
  </si>
  <si>
    <t>어린이청소년극연구소 유관 단체 업무 협의</t>
    <phoneticPr fontId="3" type="noConversion"/>
  </si>
  <si>
    <t>법인카드</t>
    <phoneticPr fontId="3" type="noConversion"/>
  </si>
  <si>
    <t>킬로그람밀리리터 (KGML)</t>
    <phoneticPr fontId="3" type="noConversion"/>
  </si>
  <si>
    <t>공우이엔씨(주)한강이촌2호점</t>
    <phoneticPr fontId="3" type="noConversion"/>
  </si>
  <si>
    <t>2023.09.14</t>
    <phoneticPr fontId="3" type="noConversion"/>
  </si>
  <si>
    <t>어린이청소년극연구소 유관 단체 업무 협의</t>
    <phoneticPr fontId="3" type="noConversion"/>
  </si>
  <si>
    <t>주식회사 에스씨케이컴퍼니</t>
    <phoneticPr fontId="3" type="noConversion"/>
  </si>
  <si>
    <t>2023.06.02</t>
    <phoneticPr fontId="3" type="noConversion"/>
  </si>
  <si>
    <t>무대기술팀 명동예술극장 이머시브 평가회의 다과구입</t>
    <phoneticPr fontId="3" type="noConversion"/>
  </si>
  <si>
    <t>주식회사 에스씨케이컴퍼니</t>
    <phoneticPr fontId="3" type="noConversion"/>
  </si>
  <si>
    <t>(주)이마트  용산점</t>
    <phoneticPr fontId="3" type="noConversion"/>
  </si>
  <si>
    <t>2023.08.04</t>
    <phoneticPr fontId="3" type="noConversion"/>
  </si>
  <si>
    <t>(주)에스앤에스컴퍼니 서울역사점</t>
    <phoneticPr fontId="3" type="noConversion"/>
  </si>
  <si>
    <t>2023.10.10</t>
    <phoneticPr fontId="3" type="noConversion"/>
  </si>
  <si>
    <t>2023.10.30</t>
    <phoneticPr fontId="3" type="noConversion"/>
  </si>
  <si>
    <t>2023.06.01</t>
    <phoneticPr fontId="3" type="noConversion"/>
  </si>
  <si>
    <t>2023.06.01</t>
    <phoneticPr fontId="3" type="noConversion"/>
  </si>
  <si>
    <t>인사위원</t>
    <phoneticPr fontId="3" type="noConversion"/>
  </si>
  <si>
    <t>2023.07.05</t>
    <phoneticPr fontId="3" type="noConversion"/>
  </si>
  <si>
    <t>경영관리팀 간담회 직원 복직 및 업무협의</t>
    <phoneticPr fontId="3" type="noConversion"/>
  </si>
  <si>
    <t>포컬포인트</t>
    <phoneticPr fontId="3" type="noConversion"/>
  </si>
  <si>
    <t>이레 피자 하우스</t>
    <phoneticPr fontId="3" type="noConversion"/>
  </si>
  <si>
    <t>빈공간</t>
    <phoneticPr fontId="3" type="noConversion"/>
  </si>
  <si>
    <t>장모생각</t>
    <phoneticPr fontId="3" type="noConversion"/>
  </si>
  <si>
    <t>성북동메밀수제비</t>
    <phoneticPr fontId="3" type="noConversion"/>
  </si>
  <si>
    <t>성북로</t>
    <phoneticPr fontId="3" type="noConversion"/>
  </si>
  <si>
    <t>커피업 로스터스</t>
    <phoneticPr fontId="3" type="noConversion"/>
  </si>
  <si>
    <t>(유)아웃백스테이크하우스코리아 용산</t>
    <phoneticPr fontId="3" type="noConversion"/>
  </si>
  <si>
    <t>주식회사 독립밀방</t>
    <phoneticPr fontId="3" type="noConversion"/>
  </si>
  <si>
    <t>주식회사 에스씨케이컴퍼니</t>
    <phoneticPr fontId="3" type="noConversion"/>
  </si>
  <si>
    <t>이레 피자 하우스</t>
    <phoneticPr fontId="3" type="noConversion"/>
  </si>
  <si>
    <t>빚은 정동점</t>
    <phoneticPr fontId="3" type="noConversion"/>
  </si>
  <si>
    <t>모티집</t>
    <phoneticPr fontId="3" type="noConversion"/>
  </si>
  <si>
    <t>부부식당</t>
    <phoneticPr fontId="3" type="noConversion"/>
  </si>
  <si>
    <t>효제  금마루</t>
    <phoneticPr fontId="3" type="noConversion"/>
  </si>
  <si>
    <t>주식회사 에스씨케이컴퍼니</t>
    <phoneticPr fontId="3" type="noConversion"/>
  </si>
  <si>
    <t>(주)현대백화점 THE HYUNDAI SEOUL(더현</t>
    <phoneticPr fontId="3" type="noConversion"/>
  </si>
  <si>
    <t>카르페가든</t>
    <phoneticPr fontId="3" type="noConversion"/>
  </si>
  <si>
    <t>오소오소</t>
    <phoneticPr fontId="3" type="noConversion"/>
  </si>
  <si>
    <t>2023.08.06</t>
    <phoneticPr fontId="3" type="noConversion"/>
  </si>
  <si>
    <t>2023.08.09</t>
  </si>
  <si>
    <t>임직원 간담회 사진 촬영(서계동)</t>
    <phoneticPr fontId="3" type="noConversion"/>
  </si>
  <si>
    <t>잭필름</t>
    <phoneticPr fontId="3" type="noConversion"/>
  </si>
  <si>
    <t>2023.12.01</t>
    <phoneticPr fontId="3" type="noConversion"/>
  </si>
  <si>
    <t>2023.12.04</t>
    <phoneticPr fontId="3" type="noConversion"/>
  </si>
  <si>
    <t>버켄문화센터</t>
    <phoneticPr fontId="3" type="noConversion"/>
  </si>
  <si>
    <t>경영관리팀 국립예술단체 유관기관 업무협의</t>
    <phoneticPr fontId="3" type="noConversion"/>
  </si>
  <si>
    <t>제이케이푸드</t>
    <phoneticPr fontId="3" type="noConversion"/>
  </si>
  <si>
    <t>업무추진비(관서업무비) 2023년</t>
    <phoneticPr fontId="3" type="noConversion"/>
  </si>
  <si>
    <t>(2023.06.14.기준)</t>
    <phoneticPr fontId="3" type="noConversion"/>
  </si>
  <si>
    <t>집행부서</t>
    <phoneticPr fontId="12" type="noConversion"/>
  </si>
  <si>
    <t>집행일시</t>
    <phoneticPr fontId="12" type="noConversion"/>
  </si>
  <si>
    <t>시간</t>
    <phoneticPr fontId="12" type="noConversion"/>
  </si>
  <si>
    <t>사업명</t>
    <phoneticPr fontId="12" type="noConversion"/>
  </si>
  <si>
    <t>세부사업명</t>
    <phoneticPr fontId="12" type="noConversion"/>
  </si>
  <si>
    <t>목</t>
    <phoneticPr fontId="3" type="noConversion"/>
  </si>
  <si>
    <t>세</t>
    <phoneticPr fontId="3" type="noConversion"/>
  </si>
  <si>
    <t>건명</t>
    <phoneticPr fontId="12" type="noConversion"/>
  </si>
  <si>
    <t>집행액</t>
    <phoneticPr fontId="12" type="noConversion"/>
  </si>
  <si>
    <t>상호명</t>
    <phoneticPr fontId="3" type="noConversion"/>
  </si>
  <si>
    <t>집행방식</t>
    <phoneticPr fontId="12" type="noConversion"/>
  </si>
  <si>
    <t>집행대상자</t>
    <phoneticPr fontId="3" type="noConversion"/>
  </si>
  <si>
    <t>인원</t>
    <phoneticPr fontId="3" type="noConversion"/>
  </si>
  <si>
    <t>경영관리팀</t>
    <phoneticPr fontId="3" type="noConversion"/>
  </si>
  <si>
    <t>법인운영</t>
    <phoneticPr fontId="12" type="noConversion"/>
  </si>
  <si>
    <t>업무추진비</t>
    <phoneticPr fontId="12" type="noConversion"/>
  </si>
  <si>
    <t>관서업무비</t>
    <phoneticPr fontId="3" type="noConversion"/>
  </si>
  <si>
    <t>2023 시무식 서계동 용역직원 도시락</t>
    <phoneticPr fontId="3" type="noConversion"/>
  </si>
  <si>
    <t>레몬(027136686)</t>
    <phoneticPr fontId="12" type="noConversion"/>
  </si>
  <si>
    <t>법인카드</t>
    <phoneticPr fontId="12" type="noConversion"/>
  </si>
  <si>
    <t>서계동 용역직원</t>
    <phoneticPr fontId="12" type="noConversion"/>
  </si>
  <si>
    <t>관서업무비</t>
    <phoneticPr fontId="3" type="noConversion"/>
  </si>
  <si>
    <t>2023 시무식 서계동 용역직원 도시락</t>
    <phoneticPr fontId="3" type="noConversion"/>
  </si>
  <si>
    <t>팔방에프앤비㈜(0220643333)</t>
    <phoneticPr fontId="12" type="noConversion"/>
  </si>
  <si>
    <t>법인카드</t>
    <phoneticPr fontId="12" type="noConversion"/>
  </si>
  <si>
    <t>서계동 용역직원</t>
    <phoneticPr fontId="12" type="noConversion"/>
  </si>
  <si>
    <t>경영관리팀</t>
    <phoneticPr fontId="3" type="noConversion"/>
  </si>
  <si>
    <t>법인운영</t>
    <phoneticPr fontId="12" type="noConversion"/>
  </si>
  <si>
    <t>업무추진비</t>
    <phoneticPr fontId="12" type="noConversion"/>
  </si>
  <si>
    <t>2023 시무식 중식 도시락</t>
    <phoneticPr fontId="3" type="noConversion"/>
  </si>
  <si>
    <t>팔방에프앤비㈜(0220643333)</t>
    <phoneticPr fontId="12" type="noConversion"/>
  </si>
  <si>
    <t>임직원</t>
    <phoneticPr fontId="12" type="noConversion"/>
  </si>
  <si>
    <t>2023 시무식 명동 용역직원 도시락</t>
    <phoneticPr fontId="3" type="noConversion"/>
  </si>
  <si>
    <t>본도시락 명동점(027524282)</t>
    <phoneticPr fontId="12" type="noConversion"/>
  </si>
  <si>
    <t>명동 용역직원</t>
    <phoneticPr fontId="12" type="noConversion"/>
  </si>
  <si>
    <t>공연기획팀</t>
    <phoneticPr fontId="12" type="noConversion"/>
  </si>
  <si>
    <t>2023.01.11</t>
    <phoneticPr fontId="12" type="noConversion"/>
  </si>
  <si>
    <t>사업추진비</t>
    <phoneticPr fontId="3" type="noConversion"/>
  </si>
  <si>
    <t>자문회의</t>
    <phoneticPr fontId="12" type="noConversion"/>
  </si>
  <si>
    <t>자문회의 2022 하반기 공연 대상 평가회의</t>
    <phoneticPr fontId="12" type="noConversion"/>
  </si>
  <si>
    <t>(주)우아한형제들</t>
    <phoneticPr fontId="12" type="noConversion"/>
  </si>
  <si>
    <t>김나볏,박해성,오지혜,이미경,조형준 외총9명</t>
    <phoneticPr fontId="12" type="noConversion"/>
  </si>
  <si>
    <t>공연기획팀</t>
    <phoneticPr fontId="12" type="noConversion"/>
  </si>
  <si>
    <t>2023.01.11</t>
    <phoneticPr fontId="12" type="noConversion"/>
  </si>
  <si>
    <t>자문회의</t>
    <phoneticPr fontId="12" type="noConversion"/>
  </si>
  <si>
    <t>주식회사 에스씨케이컴퍼니</t>
    <phoneticPr fontId="12" type="noConversion"/>
  </si>
  <si>
    <t>김나볏,박해성,오지혜,이미경,조형준 외총9명</t>
    <phoneticPr fontId="12" type="noConversion"/>
  </si>
  <si>
    <t>팀,단원 업무협의간담회</t>
    <phoneticPr fontId="12" type="noConversion"/>
  </si>
  <si>
    <t>2022 경영평가 TFT 다과 제공</t>
    <phoneticPr fontId="3" type="noConversion"/>
  </si>
  <si>
    <t>(주)에스씨케이 컴퍼니(0230151100)</t>
    <phoneticPr fontId="12" type="noConversion"/>
  </si>
  <si>
    <t>오현실,신민희,이민희,김수아,김혜원,정채영 외총12명</t>
    <phoneticPr fontId="12" type="noConversion"/>
  </si>
  <si>
    <t>2022 경영평가 TFT 다과 제공</t>
    <phoneticPr fontId="3" type="noConversion"/>
  </si>
  <si>
    <t>오현실,신민희,이민희,김수아,김혜원,정채영 외총12명</t>
    <phoneticPr fontId="12" type="noConversion"/>
  </si>
  <si>
    <t>공연기획팀</t>
    <phoneticPr fontId="3" type="noConversion"/>
  </si>
  <si>
    <t>제59회 동아연극상 시상식 간담회</t>
    <phoneticPr fontId="3" type="noConversion"/>
  </si>
  <si>
    <t>주식회사 토속촌삼계탕(027377444)</t>
    <phoneticPr fontId="12" type="noConversion"/>
  </si>
  <si>
    <t>김옥경,정용성,한나래,박소영,배해률,이래은 외총17명</t>
    <phoneticPr fontId="12" type="noConversion"/>
  </si>
  <si>
    <t>팀,단원 업무협의간담회</t>
    <phoneticPr fontId="12" type="noConversion"/>
  </si>
  <si>
    <t>경영관리팀 회계감사 업무협의 간담</t>
    <phoneticPr fontId="3" type="noConversion"/>
  </si>
  <si>
    <t>서울리에(0200000000)</t>
    <phoneticPr fontId="12" type="noConversion"/>
  </si>
  <si>
    <t>신민희,현승은,김수아,김소영회계사</t>
    <phoneticPr fontId="12" type="noConversion"/>
  </si>
  <si>
    <t>경영관리팀 회계감사 업무협의 간담</t>
    <phoneticPr fontId="3" type="noConversion"/>
  </si>
  <si>
    <t>커피업 (Coffee Up)(07024555859)</t>
    <phoneticPr fontId="12" type="noConversion"/>
  </si>
  <si>
    <t>신민희,현승은,김수아,김소영회계사</t>
    <phoneticPr fontId="12" type="noConversion"/>
  </si>
  <si>
    <t>인사위원 다과 제공</t>
    <phoneticPr fontId="3" type="noConversion"/>
  </si>
  <si>
    <t>커피업 (Coffee Up)(07024555859)</t>
    <phoneticPr fontId="12" type="noConversion"/>
  </si>
  <si>
    <t>인사위원, 감사</t>
    <phoneticPr fontId="12" type="noConversion"/>
  </si>
  <si>
    <t>카페라이더(0211111111)</t>
    <phoneticPr fontId="12" type="noConversion"/>
  </si>
  <si>
    <t>오현실,강재선,이재진</t>
    <phoneticPr fontId="12" type="noConversion"/>
  </si>
  <si>
    <r>
      <t>국립예술단체 유관기관 업무간담</t>
    </r>
    <r>
      <rPr>
        <sz val="9"/>
        <color indexed="8"/>
        <rFont val="굴림체"/>
        <family val="3"/>
        <charset val="129"/>
      </rPr>
      <t/>
    </r>
    <phoneticPr fontId="3" type="noConversion"/>
  </si>
  <si>
    <t>포항집(027748805)</t>
    <phoneticPr fontId="12" type="noConversion"/>
  </si>
  <si>
    <t>신민희,이민희,방정일,정민주,정송은</t>
    <phoneticPr fontId="3" type="noConversion"/>
  </si>
  <si>
    <t>무대기술팀</t>
    <phoneticPr fontId="3" type="noConversion"/>
  </si>
  <si>
    <r>
      <t>무대기술팀 업무협의 간담회</t>
    </r>
    <r>
      <rPr>
        <sz val="9"/>
        <color indexed="8"/>
        <rFont val="굴림체"/>
        <family val="3"/>
        <charset val="129"/>
      </rPr>
      <t/>
    </r>
    <phoneticPr fontId="3" type="noConversion"/>
  </si>
  <si>
    <t>청운숯불갈비(027112625)</t>
    <phoneticPr fontId="12" type="noConversion"/>
  </si>
  <si>
    <t>정광호,김용주,음창인,홍영진,박지수</t>
    <phoneticPr fontId="3" type="noConversion"/>
  </si>
  <si>
    <t>부천아트센터 무대 조명 자문 간담회</t>
    <phoneticPr fontId="3" type="noConversion"/>
  </si>
  <si>
    <t>텐퍼센트 부천시청점(03111111111)</t>
    <phoneticPr fontId="12" type="noConversion"/>
  </si>
  <si>
    <t>김용주,류선영,송석,김군석,이동준</t>
    <phoneticPr fontId="3" type="noConversion"/>
  </si>
  <si>
    <t>작품개발팀</t>
    <phoneticPr fontId="3" type="noConversion"/>
  </si>
  <si>
    <t>작품개발팀 간담회</t>
    <phoneticPr fontId="3" type="noConversion"/>
  </si>
  <si>
    <t>주식회사 독립밀방(023123418)</t>
    <phoneticPr fontId="12" type="noConversion"/>
  </si>
  <si>
    <t>정용성,한나래,조유림,이슬예,정준원</t>
    <phoneticPr fontId="3" type="noConversion"/>
  </si>
  <si>
    <t>공연기획팀 간담회비</t>
    <phoneticPr fontId="3" type="noConversion"/>
  </si>
  <si>
    <t>일일향(마포점)(027022733)</t>
    <phoneticPr fontId="12" type="noConversion"/>
  </si>
  <si>
    <t>김옥경,정채영,이정민,김나래,김수현,윤정민 외총11명</t>
    <phoneticPr fontId="3" type="noConversion"/>
  </si>
  <si>
    <t>홍보마케팅팀</t>
    <phoneticPr fontId="3" type="noConversion"/>
  </si>
  <si>
    <t>홍보마케팅팀 간담회 공간 대여비</t>
    <phoneticPr fontId="3" type="noConversion"/>
  </si>
  <si>
    <t>스페이스 클라우드(0216610808)</t>
    <phoneticPr fontId="12" type="noConversion"/>
  </si>
  <si>
    <t>박보영,이현아,김보전,김태은,김보배,김효진,오지수 외총11명</t>
    <phoneticPr fontId="3" type="noConversion"/>
  </si>
  <si>
    <t>정용성,김태은,이슬예</t>
    <phoneticPr fontId="3" type="noConversion"/>
  </si>
  <si>
    <t>경영평가 준비 TFT 격려 간담</t>
    <phoneticPr fontId="3" type="noConversion"/>
  </si>
  <si>
    <t>우진갈비(023126166)</t>
    <phoneticPr fontId="12" type="noConversion"/>
  </si>
  <si>
    <t>신민희,이민희,김혜원,김수아,정채영,이현아,손준형</t>
    <phoneticPr fontId="3" type="noConversion"/>
  </si>
  <si>
    <t>홍보마케팅팀</t>
    <phoneticPr fontId="3" type="noConversion"/>
  </si>
  <si>
    <t xml:space="preserve">홍보마케팅팀 간담회 </t>
  </si>
  <si>
    <t>(주)우아한형제들 외</t>
    <phoneticPr fontId="12" type="noConversion"/>
  </si>
  <si>
    <t>공연기획팀</t>
    <phoneticPr fontId="3" type="noConversion"/>
  </si>
  <si>
    <t>빈공간(0200000000)</t>
    <phoneticPr fontId="12" type="noConversion"/>
  </si>
  <si>
    <t>김옥경,김나래,정채영,이정민,김수현 외총11명</t>
    <phoneticPr fontId="3" type="noConversion"/>
  </si>
  <si>
    <t>명동예술극장 콘솔 교체 구매 자문회의 음료 및 다과</t>
    <phoneticPr fontId="3" type="noConversion"/>
  </si>
  <si>
    <t>민 샌드위치(0263405358) 외</t>
    <phoneticPr fontId="12" type="noConversion"/>
  </si>
  <si>
    <t>김용주,류선영,송석,한희수,이승희,윤해인 외총8명</t>
    <phoneticPr fontId="3" type="noConversion"/>
  </si>
  <si>
    <t>노사협의회</t>
    <phoneticPr fontId="12" type="noConversion"/>
  </si>
  <si>
    <t>2023년 1분기 노사협의회 다과 구입비</t>
    <phoneticPr fontId="3" type="noConversion"/>
  </si>
  <si>
    <t>커피업 로스터스(0211111111)</t>
    <phoneticPr fontId="12" type="noConversion"/>
  </si>
  <si>
    <t>사측,노측,간사 총10명</t>
    <phoneticPr fontId="3" type="noConversion"/>
  </si>
  <si>
    <t>무대기술팀 음향,의상파트 간담회</t>
    <phoneticPr fontId="3" type="noConversion"/>
  </si>
  <si>
    <t>오근내3(027110131)</t>
    <phoneticPr fontId="12" type="noConversion"/>
  </si>
  <si>
    <t>정광호,음창인,박지수,이병석,박정현,장도희</t>
    <phoneticPr fontId="3" type="noConversion"/>
  </si>
  <si>
    <t>무대기술팀</t>
    <phoneticPr fontId="3" type="noConversion"/>
  </si>
  <si>
    <t>무대기술팀 조명파트 1분기 간담회</t>
    <phoneticPr fontId="3" type="noConversion"/>
  </si>
  <si>
    <t>메가엠지씨커피 서울역점(027110543)</t>
    <phoneticPr fontId="12" type="noConversion"/>
  </si>
  <si>
    <t>정광호,김용주,류선영,송석</t>
    <phoneticPr fontId="3" type="noConversion"/>
  </si>
  <si>
    <t>제작진행요원 사전 간담회 간식</t>
    <phoneticPr fontId="3" type="noConversion"/>
  </si>
  <si>
    <t>김옥경,박성연,이정민,김정연,박소영A,박소영B,김미선,김혜연,이다예,이솔,박예진,배규진</t>
    <phoneticPr fontId="3" type="noConversion"/>
  </si>
  <si>
    <t>사업추진비</t>
    <phoneticPr fontId="3" type="noConversion"/>
  </si>
  <si>
    <t>이사회</t>
    <phoneticPr fontId="12" type="noConversion"/>
  </si>
  <si>
    <r>
      <t>제49차 정기(결산)이사회 다과비 및 식비</t>
    </r>
    <r>
      <rPr>
        <sz val="9"/>
        <color indexed="8"/>
        <rFont val="맑은 고딕"/>
        <family val="3"/>
        <charset val="129"/>
        <scheme val="major"/>
      </rPr>
      <t/>
    </r>
    <phoneticPr fontId="3" type="noConversion"/>
  </si>
  <si>
    <t>포트캔커피 롯데시티호텔점(0200000000 외</t>
    <phoneticPr fontId="12" type="noConversion"/>
  </si>
  <si>
    <t>이사회 총17명</t>
    <phoneticPr fontId="12" type="noConversion"/>
  </si>
  <si>
    <t>어.청</t>
    <phoneticPr fontId="3" type="noConversion"/>
  </si>
  <si>
    <r>
      <t xml:space="preserve">어린이청소년극연구소 간담회 </t>
    </r>
    <r>
      <rPr>
        <sz val="9"/>
        <color indexed="8"/>
        <rFont val="맑은 고딕"/>
        <family val="3"/>
        <charset val="129"/>
        <scheme val="major"/>
      </rPr>
      <t/>
    </r>
    <phoneticPr fontId="3" type="noConversion"/>
  </si>
  <si>
    <t>김성제,김미선,손준형,김혜연,독고진</t>
    <phoneticPr fontId="3" type="noConversion"/>
  </si>
  <si>
    <r>
      <t>경영관리팀 간담회</t>
    </r>
    <r>
      <rPr>
        <sz val="9"/>
        <color indexed="8"/>
        <rFont val="맑은 고딕"/>
        <family val="3"/>
        <charset val="129"/>
        <scheme val="major"/>
      </rPr>
      <t/>
    </r>
    <phoneticPr fontId="3" type="noConversion"/>
  </si>
  <si>
    <t>일미집(027760670)</t>
    <phoneticPr fontId="12" type="noConversion"/>
  </si>
  <si>
    <t>신민희,현승은,정병옥,김수아,김혜원,김민주,강수정,김미지</t>
    <phoneticPr fontId="3" type="noConversion"/>
  </si>
  <si>
    <r>
      <t>작품개발팀 간담회</t>
    </r>
    <r>
      <rPr>
        <sz val="9"/>
        <color indexed="8"/>
        <rFont val="맑은 고딕"/>
        <family val="3"/>
        <charset val="129"/>
        <scheme val="major"/>
      </rPr>
      <t/>
    </r>
    <phoneticPr fontId="3" type="noConversion"/>
  </si>
  <si>
    <t>만리재 비스트로 (Mallijae Bistro)(023931824)</t>
    <phoneticPr fontId="12" type="noConversion"/>
  </si>
  <si>
    <t>정용성,이슬예,정준원,김태은</t>
    <phoneticPr fontId="3" type="noConversion"/>
  </si>
  <si>
    <t xml:space="preserve">홍보마케팅팀 퇴사자 송별 간담회 </t>
  </si>
  <si>
    <t>(주)우아한형제들(0216610808)</t>
    <phoneticPr fontId="12" type="noConversion"/>
  </si>
  <si>
    <t>박보영,이현아,김보전,김보배,김효진,오지수,이송이,조영채,노소연,정진영</t>
    <phoneticPr fontId="12" type="noConversion"/>
  </si>
  <si>
    <t>2023.03.08</t>
    <phoneticPr fontId="12" type="noConversion"/>
  </si>
  <si>
    <t>자문회의 현장소통자문회의 1차 음료 및 간식 구입</t>
    <phoneticPr fontId="12" type="noConversion"/>
  </si>
  <si>
    <t>브릭샌드 서울역점(07044159673)</t>
    <phoneticPr fontId="12" type="noConversion"/>
  </si>
  <si>
    <t>강명주,공재민,김연재,윤혜진,이희진,정범철,박하늘,송서연,김광보,오현실,김옥경,김나래</t>
    <phoneticPr fontId="12" type="noConversion"/>
  </si>
  <si>
    <t>공연기획팀 퇴사자 송별 간담회</t>
    <phoneticPr fontId="12" type="noConversion"/>
  </si>
  <si>
    <t>더플레이스 서울스퀘어점(0260021150)</t>
    <phoneticPr fontId="12" type="noConversion"/>
  </si>
  <si>
    <t>김옥경,이정민,김나래,김수현,박소영A,박소영B,김정연,임아라,박성연</t>
    <phoneticPr fontId="12" type="noConversion"/>
  </si>
  <si>
    <t>인사위원 다과 제공</t>
    <phoneticPr fontId="12" type="noConversion"/>
  </si>
  <si>
    <t>(주)우아한형제들(0216610808)</t>
    <phoneticPr fontId="12" type="noConversion"/>
  </si>
  <si>
    <t>강희정,김미희,진용남,김수아</t>
    <phoneticPr fontId="12" type="noConversion"/>
  </si>
  <si>
    <t>만선 무대,음향,조명,의상 스태프 간담회</t>
    <phoneticPr fontId="12" type="noConversion"/>
  </si>
  <si>
    <t>도미노피자명동점(0222643081)</t>
    <phoneticPr fontId="12" type="noConversion"/>
  </si>
  <si>
    <t>정광호,류선영,나혜민,이승수,장도희,윤성희 외총18명</t>
    <phoneticPr fontId="12" type="noConversion"/>
  </si>
  <si>
    <t>연수단원 입사교육 식비</t>
    <phoneticPr fontId="12" type="noConversion"/>
  </si>
  <si>
    <t>(주)도마 (중림동점)(0260071856)</t>
    <phoneticPr fontId="12" type="noConversion"/>
  </si>
  <si>
    <t>김지우,김현지,백경민,신민희,이민희,김도희</t>
    <phoneticPr fontId="12" type="noConversion"/>
  </si>
  <si>
    <t>유관기관 관계자 업무협의</t>
    <phoneticPr fontId="12" type="noConversion"/>
  </si>
  <si>
    <t>본가서대문족발(07042040796)</t>
    <phoneticPr fontId="12" type="noConversion"/>
  </si>
  <si>
    <t>신민희,신현승,이주영,김희복,박순진,방정일,강정우</t>
    <phoneticPr fontId="12" type="noConversion"/>
  </si>
  <si>
    <t>공연기획팀 신규 직원 환영 간담회</t>
    <phoneticPr fontId="12" type="noConversion"/>
  </si>
  <si>
    <t>김옥경,김나래,김수현,박소영A,박소영B,김정연,임아라,박성연,김현지</t>
    <phoneticPr fontId="12" type="noConversion"/>
  </si>
  <si>
    <t>2023.03.20</t>
    <phoneticPr fontId="12" type="noConversion"/>
  </si>
  <si>
    <t>자문회의 2023 공연평가위원 오리엔테이션 음료 및 다과</t>
    <phoneticPr fontId="12" type="noConversion"/>
  </si>
  <si>
    <t>크림시크(0200000000)</t>
    <phoneticPr fontId="12" type="noConversion"/>
  </si>
  <si>
    <t>김나볏,이미경,안경모,송인성,엄국천,김광보,오현실</t>
    <phoneticPr fontId="12" type="noConversion"/>
  </si>
  <si>
    <t>작품개발팀</t>
    <phoneticPr fontId="3" type="noConversion"/>
  </si>
  <si>
    <t>작품개발팀 신입직원 환영 간담회</t>
    <phoneticPr fontId="12" type="noConversion"/>
  </si>
  <si>
    <t>서울리에(0200000000)</t>
    <phoneticPr fontId="12" type="noConversion"/>
  </si>
  <si>
    <t>정용성,김태은,이슬예,정다현,김지우</t>
    <phoneticPr fontId="12" type="noConversion"/>
  </si>
  <si>
    <t>청년인턴 및 2차 채용 면접전형 인사위원 다과 제공</t>
    <phoneticPr fontId="12" type="noConversion"/>
  </si>
  <si>
    <t>봉황당(0211111111)</t>
    <phoneticPr fontId="12" type="noConversion"/>
  </si>
  <si>
    <t>강현조,김여항,이용진,정광호,방정일,민경오,정용성,손준형,이재금,황현정,현승은,김수아</t>
    <phoneticPr fontId="12" type="noConversion"/>
  </si>
  <si>
    <t>어.청</t>
    <phoneticPr fontId="12" type="noConversion"/>
  </si>
  <si>
    <t>어린이청소년극연구소 어린이청소년극장 업무회의 음료 구입</t>
    <phoneticPr fontId="12" type="noConversion"/>
  </si>
  <si>
    <t>카페지오(027129923)</t>
    <phoneticPr fontId="12" type="noConversion"/>
  </si>
  <si>
    <t>유관기관 담당자 업무협의</t>
    <phoneticPr fontId="12" type="noConversion"/>
  </si>
  <si>
    <t>신민희,정광호,방정일,민경오</t>
    <phoneticPr fontId="12" type="noConversion"/>
  </si>
  <si>
    <t xml:space="preserve">홍보마케팅팀 휴직자 송별 간담회 </t>
  </si>
  <si>
    <t>박보영,이현아,김보전,김보배,이정현,김효진,이송이,조영채,노소연,정진영</t>
    <phoneticPr fontId="12" type="noConversion"/>
  </si>
  <si>
    <t>무대기술팀 무대파트 간담회</t>
    <phoneticPr fontId="12" type="noConversion"/>
  </si>
  <si>
    <t>봉황당(0211111111)</t>
    <phoneticPr fontId="12" type="noConversion"/>
  </si>
  <si>
    <t>정광호,홍영진,나혜민,김정빈,김태연,경은주,이승수,윤성희</t>
    <phoneticPr fontId="12" type="noConversion"/>
  </si>
  <si>
    <t>유관기관 담당자 업무협의</t>
    <phoneticPr fontId="12" type="noConversion"/>
  </si>
  <si>
    <t>청운숯불갈비(027112625)</t>
    <phoneticPr fontId="12" type="noConversion"/>
  </si>
  <si>
    <t>신민희,이양희,이용진</t>
    <phoneticPr fontId="12" type="noConversion"/>
  </si>
  <si>
    <t>2023.04.03</t>
    <phoneticPr fontId="12" type="noConversion"/>
  </si>
  <si>
    <t>신입직원 입사교육 식비</t>
    <phoneticPr fontId="12" type="noConversion"/>
  </si>
  <si>
    <t>이민희,김도희,최신화,이다미,백예나,정준원,강민정,김지영,장인영,최화정,이혜진</t>
    <phoneticPr fontId="12" type="noConversion"/>
  </si>
  <si>
    <t>어.청</t>
    <phoneticPr fontId="3" type="noConversion"/>
  </si>
  <si>
    <t>2023.04.05</t>
    <phoneticPr fontId="12" type="noConversion"/>
  </si>
  <si>
    <t>어린이청소년극연구소 어린이청소년극장 업무협의</t>
    <phoneticPr fontId="12" type="noConversion"/>
  </si>
  <si>
    <t>가드니아(0260316900)</t>
    <phoneticPr fontId="12" type="noConversion"/>
  </si>
  <si>
    <t>김효원,김성제,손준형 외총4명</t>
    <phoneticPr fontId="12" type="noConversion"/>
  </si>
  <si>
    <t>2023.04.06</t>
    <phoneticPr fontId="12" type="noConversion"/>
  </si>
  <si>
    <t>어린이청소년극연구소 어린이청소년극장 업무협의 다과</t>
    <phoneticPr fontId="12" type="noConversion"/>
  </si>
  <si>
    <t>포컬포인트(0200000000)</t>
    <phoneticPr fontId="12" type="noConversion"/>
  </si>
  <si>
    <t>박홍석,최양서</t>
    <phoneticPr fontId="12" type="noConversion"/>
  </si>
  <si>
    <t>2023.04.07</t>
    <phoneticPr fontId="12" type="noConversion"/>
  </si>
  <si>
    <t>경영관리팀 신규직원 환영 간담회</t>
    <phoneticPr fontId="12" type="noConversion"/>
  </si>
  <si>
    <t>필동면옥(0222662611)</t>
    <phoneticPr fontId="12" type="noConversion"/>
  </si>
  <si>
    <t>신민희,현승은,정병옥,이민희,김수아 외총12명</t>
    <phoneticPr fontId="12" type="noConversion"/>
  </si>
  <si>
    <t>2023.04.07</t>
    <phoneticPr fontId="12" type="noConversion"/>
  </si>
  <si>
    <t>경영관리팀 업무현황 공유 다과</t>
    <phoneticPr fontId="12" type="noConversion"/>
  </si>
  <si>
    <t>커피나무(필동점)(0222747099)</t>
    <phoneticPr fontId="12" type="noConversion"/>
  </si>
  <si>
    <t>신민희,현승은,정병옥,이민희,김수아</t>
    <phoneticPr fontId="12" type="noConversion"/>
  </si>
  <si>
    <t xml:space="preserve">어린이청소년극연구소 신입직원 환영간담회 </t>
  </si>
  <si>
    <t>쏭타이치앙마이(027495170)</t>
    <phoneticPr fontId="12" type="noConversion"/>
  </si>
  <si>
    <t>김성제,김미선,손준형,김혜연,최하정,이혜진</t>
    <phoneticPr fontId="12" type="noConversion"/>
  </si>
  <si>
    <t>어린이청소년극연구소 업무협의 다과</t>
    <phoneticPr fontId="12" type="noConversion"/>
  </si>
  <si>
    <t>공우이엔씨(주)한강이촌2호점(07049413397)</t>
    <phoneticPr fontId="12" type="noConversion"/>
  </si>
  <si>
    <t>2023.04.11</t>
    <phoneticPr fontId="12" type="noConversion"/>
  </si>
  <si>
    <t>작품개발팀 신입직원 환영 간담회</t>
    <phoneticPr fontId="12" type="noConversion"/>
  </si>
  <si>
    <t>정용성,김태은,이슬예,김지우,정다현,정준원</t>
    <phoneticPr fontId="12" type="noConversion"/>
  </si>
  <si>
    <t>2023.04.13</t>
    <phoneticPr fontId="12" type="noConversion"/>
  </si>
  <si>
    <t>계약관련 업무 간담회 다과</t>
    <phoneticPr fontId="12" type="noConversion"/>
  </si>
  <si>
    <t>던킨-비알코리아(주)시청역점(027783122)</t>
    <phoneticPr fontId="12" type="noConversion"/>
  </si>
  <si>
    <t>정병옥,최신화 외</t>
    <phoneticPr fontId="12" type="noConversion"/>
  </si>
  <si>
    <t>2023.04.19</t>
    <phoneticPr fontId="12" type="noConversion"/>
  </si>
  <si>
    <t>무대기술팀 음향,의상파트 간담회</t>
    <phoneticPr fontId="12" type="noConversion"/>
  </si>
  <si>
    <t>오소갈비(0200000000)</t>
    <phoneticPr fontId="12" type="noConversion"/>
  </si>
  <si>
    <t>정광호,음창인,박지수,이병석,박정현,장도희,백경민</t>
    <phoneticPr fontId="12" type="noConversion"/>
  </si>
  <si>
    <t>2023.04.19</t>
    <phoneticPr fontId="12" type="noConversion"/>
  </si>
  <si>
    <t>공연기획팀 신규직원 환영 간담회</t>
    <phoneticPr fontId="12" type="noConversion"/>
  </si>
  <si>
    <t>우아한형제들(0215447772)</t>
    <phoneticPr fontId="12" type="noConversion"/>
  </si>
  <si>
    <t>김옥경,김나래,김수현,박소영A,김정연,박소영B,임아라,박성연,김현지,강민정</t>
    <phoneticPr fontId="12" type="noConversion"/>
  </si>
  <si>
    <t>2023.04.20</t>
    <phoneticPr fontId="12" type="noConversion"/>
  </si>
  <si>
    <t>단체교섭 1차 다과 구입</t>
    <phoneticPr fontId="12" type="noConversion"/>
  </si>
  <si>
    <t>커피업 로스터스(211111111)</t>
    <phoneticPr fontId="12" type="noConversion"/>
  </si>
  <si>
    <t>사측,노측,간사 총10명</t>
    <phoneticPr fontId="12" type="noConversion"/>
  </si>
  <si>
    <t>2023.04.21</t>
    <phoneticPr fontId="12" type="noConversion"/>
  </si>
  <si>
    <t>작품개발팀 퇴사직원 송별 및 업무협의 간담회</t>
    <phoneticPr fontId="12" type="noConversion"/>
  </si>
  <si>
    <t>정용성,김태은,이슬예,정준원,김지우,정다현</t>
    <phoneticPr fontId="12" type="noConversion"/>
  </si>
  <si>
    <t>2023.04.26</t>
    <phoneticPr fontId="12" type="noConversion"/>
  </si>
  <si>
    <t>김용제,임소영,이혁찬,신민희</t>
    <phoneticPr fontId="12" type="noConversion"/>
  </si>
  <si>
    <t>경영관리팀</t>
    <phoneticPr fontId="12" type="noConversion"/>
  </si>
  <si>
    <t>이레 피자 하우스(0211111111)</t>
    <phoneticPr fontId="12" type="noConversion"/>
  </si>
  <si>
    <t>신민희,이민희,김도희,김윤형,김주빈,강현정,최우영</t>
    <phoneticPr fontId="12" type="noConversion"/>
  </si>
  <si>
    <t>오소갈비(0200000000)</t>
    <phoneticPr fontId="12" type="noConversion"/>
  </si>
  <si>
    <t>신민희,이민희,김도희,김윤형,김주빈,강현정,최우영</t>
    <phoneticPr fontId="12" type="noConversion"/>
  </si>
  <si>
    <t>어린이청소년극연구소 사업계획 업무협의</t>
    <phoneticPr fontId="12" type="noConversion"/>
  </si>
  <si>
    <t>김성제,김미선,손준형</t>
    <phoneticPr fontId="12" type="noConversion"/>
  </si>
  <si>
    <t>공연기획팀 간담회</t>
    <phoneticPr fontId="12" type="noConversion"/>
  </si>
  <si>
    <t>더테이스터블(주)티원 서울역점(0215771469)</t>
    <phoneticPr fontId="12" type="noConversion"/>
  </si>
  <si>
    <t>김옥경,김나래,김정연,김수현,박소영,임아라,박성연,김현지,강민정,김윤형,깅현정,김주빈</t>
    <phoneticPr fontId="12" type="noConversion"/>
  </si>
  <si>
    <t>노사협의회</t>
    <phoneticPr fontId="12" type="noConversion"/>
  </si>
  <si>
    <t>2023년 2분기 노사협의회 다과 구입비</t>
    <phoneticPr fontId="12" type="noConversion"/>
  </si>
  <si>
    <t>김광보,오현실,신민희,정광호,김민주,김미선,음창인,김태은,김수현,조영채</t>
    <phoneticPr fontId="12" type="noConversion"/>
  </si>
  <si>
    <t>무대기술팀</t>
    <phoneticPr fontId="12" type="noConversion"/>
  </si>
  <si>
    <t>무대기술팀 조명파트 2분기 간담회</t>
    <phoneticPr fontId="12" type="noConversion"/>
  </si>
  <si>
    <t>(주)에스앤에스컴퍼니 서울역사점(200000000)</t>
    <phoneticPr fontId="12" type="noConversion"/>
  </si>
  <si>
    <t>정광호,김용주,류선영,송석</t>
    <phoneticPr fontId="12" type="noConversion"/>
  </si>
  <si>
    <t>국립예술단체 유관기관 업무간담</t>
    <phoneticPr fontId="12" type="noConversion"/>
  </si>
  <si>
    <t>남도한식 (정든님)(027786068)</t>
    <phoneticPr fontId="12" type="noConversion"/>
  </si>
  <si>
    <t>오현실,신민희,이민희,이혁찬,김종삼,방정일</t>
    <phoneticPr fontId="12" type="noConversion"/>
  </si>
  <si>
    <t>2023.06.01</t>
    <phoneticPr fontId="12" type="noConversion"/>
  </si>
  <si>
    <t>4차 채용 면접전형 인사위원 다과 제공</t>
    <phoneticPr fontId="3" type="noConversion"/>
  </si>
  <si>
    <t>포컬포인트 외</t>
    <phoneticPr fontId="12" type="noConversion"/>
  </si>
  <si>
    <t>정광호,정용성,김소영,양정은,이재금,양우제,현승은</t>
    <phoneticPr fontId="3" type="noConversion"/>
  </si>
  <si>
    <t>경영관리팀 문체부 업무협의 간담(5명)</t>
  </si>
  <si>
    <t>제이케이푸드</t>
    <phoneticPr fontId="12" type="noConversion"/>
  </si>
  <si>
    <t>오현실,신민희,이민희,여청구,지원영</t>
    <phoneticPr fontId="12" type="noConversion"/>
  </si>
  <si>
    <r>
      <rPr>
        <sz val="10"/>
        <color theme="1"/>
        <rFont val="돋움"/>
        <family val="3"/>
        <charset val="129"/>
      </rPr>
      <t>명동예술극장</t>
    </r>
    <r>
      <rPr>
        <sz val="10"/>
        <color theme="1"/>
        <rFont val="Arial"/>
        <family val="2"/>
      </rPr>
      <t xml:space="preserve"> </t>
    </r>
    <r>
      <rPr>
        <sz val="10"/>
        <color theme="1"/>
        <rFont val="돋움"/>
        <family val="3"/>
        <charset val="129"/>
      </rPr>
      <t>이머시브</t>
    </r>
    <r>
      <rPr>
        <sz val="10"/>
        <color theme="1"/>
        <rFont val="Arial"/>
        <family val="2"/>
      </rPr>
      <t xml:space="preserve"> </t>
    </r>
    <r>
      <rPr>
        <sz val="10"/>
        <color theme="1"/>
        <rFont val="돋움"/>
        <family val="3"/>
        <charset val="129"/>
      </rPr>
      <t>구매</t>
    </r>
    <r>
      <rPr>
        <sz val="10"/>
        <color theme="1"/>
        <rFont val="Arial"/>
        <family val="2"/>
      </rPr>
      <t xml:space="preserve"> </t>
    </r>
    <r>
      <rPr>
        <sz val="10"/>
        <color theme="1"/>
        <rFont val="돋움"/>
        <family val="3"/>
        <charset val="129"/>
      </rPr>
      <t>평가</t>
    </r>
    <r>
      <rPr>
        <sz val="10"/>
        <color theme="1"/>
        <rFont val="Arial"/>
        <family val="2"/>
      </rPr>
      <t xml:space="preserve"> </t>
    </r>
    <r>
      <rPr>
        <sz val="10"/>
        <color theme="1"/>
        <rFont val="돋움"/>
        <family val="3"/>
        <charset val="129"/>
      </rPr>
      <t>진행비</t>
    </r>
    <r>
      <rPr>
        <sz val="10"/>
        <color theme="1"/>
        <rFont val="Arial"/>
        <family val="2"/>
      </rPr>
      <t/>
    </r>
    <phoneticPr fontId="3" type="noConversion"/>
  </si>
  <si>
    <r>
      <rPr>
        <sz val="10"/>
        <color theme="1"/>
        <rFont val="돋움"/>
        <family val="3"/>
        <charset val="129"/>
      </rPr>
      <t>신민희</t>
    </r>
    <r>
      <rPr>
        <sz val="10"/>
        <color theme="1"/>
        <rFont val="Arial"/>
        <family val="2"/>
      </rPr>
      <t>,</t>
    </r>
    <r>
      <rPr>
        <sz val="10"/>
        <color theme="1"/>
        <rFont val="돋움"/>
        <family val="3"/>
        <charset val="129"/>
      </rPr>
      <t>최신화</t>
    </r>
    <r>
      <rPr>
        <sz val="10"/>
        <color theme="1"/>
        <rFont val="Arial"/>
        <family val="2"/>
      </rPr>
      <t>,</t>
    </r>
    <r>
      <rPr>
        <sz val="10"/>
        <color theme="1"/>
        <rFont val="돋움"/>
        <family val="3"/>
        <charset val="129"/>
      </rPr>
      <t>음창인</t>
    </r>
    <r>
      <rPr>
        <sz val="10"/>
        <color theme="1"/>
        <rFont val="Arial"/>
        <family val="2"/>
      </rPr>
      <t>,</t>
    </r>
    <r>
      <rPr>
        <sz val="10"/>
        <color theme="1"/>
        <rFont val="돋움"/>
        <family val="3"/>
        <charset val="129"/>
      </rPr>
      <t>이병석</t>
    </r>
    <r>
      <rPr>
        <sz val="10"/>
        <color theme="1"/>
        <rFont val="Arial"/>
        <family val="2"/>
      </rPr>
      <t>,</t>
    </r>
    <r>
      <rPr>
        <sz val="10"/>
        <color theme="1"/>
        <rFont val="돋움"/>
        <family val="3"/>
        <charset val="129"/>
      </rPr>
      <t>도명호</t>
    </r>
    <r>
      <rPr>
        <sz val="10"/>
        <color theme="1"/>
        <rFont val="Arial"/>
        <family val="2"/>
      </rPr>
      <t>,</t>
    </r>
    <r>
      <rPr>
        <sz val="10"/>
        <color theme="1"/>
        <rFont val="돋움"/>
        <family val="3"/>
        <charset val="129"/>
      </rPr>
      <t>안세운</t>
    </r>
    <r>
      <rPr>
        <sz val="10"/>
        <color theme="1"/>
        <rFont val="Arial"/>
        <family val="2"/>
      </rPr>
      <t>,</t>
    </r>
    <r>
      <rPr>
        <sz val="10"/>
        <color theme="1"/>
        <rFont val="돋움"/>
        <family val="3"/>
        <charset val="129"/>
      </rPr>
      <t>이범훈</t>
    </r>
    <r>
      <rPr>
        <sz val="10"/>
        <color theme="1"/>
        <rFont val="Arial"/>
        <family val="2"/>
      </rPr>
      <t xml:space="preserve"> </t>
    </r>
    <r>
      <rPr>
        <sz val="10"/>
        <color theme="1"/>
        <rFont val="돋움"/>
        <family val="3"/>
        <charset val="129"/>
      </rPr>
      <t>외총</t>
    </r>
    <r>
      <rPr>
        <sz val="10"/>
        <color theme="1"/>
        <rFont val="Arial"/>
        <family val="2"/>
      </rPr>
      <t>9</t>
    </r>
    <r>
      <rPr>
        <sz val="10"/>
        <color theme="1"/>
        <rFont val="돋움"/>
        <family val="3"/>
        <charset val="129"/>
      </rPr>
      <t>명</t>
    </r>
    <phoneticPr fontId="3" type="noConversion"/>
  </si>
  <si>
    <r>
      <rPr>
        <sz val="10"/>
        <color rgb="FF0070C0"/>
        <rFont val="돋움"/>
        <family val="3"/>
        <charset val="129"/>
      </rPr>
      <t>어</t>
    </r>
    <r>
      <rPr>
        <sz val="10"/>
        <color rgb="FF0070C0"/>
        <rFont val="Arial"/>
        <family val="2"/>
      </rPr>
      <t>.</t>
    </r>
    <r>
      <rPr>
        <sz val="10"/>
        <color rgb="FF0070C0"/>
        <rFont val="돋움"/>
        <family val="3"/>
        <charset val="129"/>
      </rPr>
      <t>청</t>
    </r>
    <phoneticPr fontId="3" type="noConversion"/>
  </si>
  <si>
    <r>
      <rPr>
        <sz val="10"/>
        <color rgb="FF0070C0"/>
        <rFont val="돋움"/>
        <family val="3"/>
        <charset val="129"/>
      </rPr>
      <t>자문회의</t>
    </r>
    <r>
      <rPr>
        <sz val="10"/>
        <color rgb="FF0070C0"/>
        <rFont val="Arial"/>
        <family val="2"/>
      </rPr>
      <t xml:space="preserve"> </t>
    </r>
    <r>
      <rPr>
        <sz val="10"/>
        <color rgb="FF0070C0"/>
        <rFont val="돋움"/>
        <family val="3"/>
        <charset val="129"/>
      </rPr>
      <t>공연평가위원회</t>
    </r>
    <r>
      <rPr>
        <sz val="10"/>
        <color rgb="FF0070C0"/>
        <rFont val="Arial"/>
        <family val="2"/>
      </rPr>
      <t xml:space="preserve"> </t>
    </r>
    <r>
      <rPr>
        <sz val="10"/>
        <color rgb="FF0070C0"/>
        <rFont val="돋움"/>
        <family val="3"/>
        <charset val="129"/>
      </rPr>
      <t>회의</t>
    </r>
    <r>
      <rPr>
        <sz val="10"/>
        <color rgb="FF0070C0"/>
        <rFont val="Arial"/>
        <family val="2"/>
      </rPr>
      <t xml:space="preserve"> </t>
    </r>
    <r>
      <rPr>
        <sz val="10"/>
        <color rgb="FF0070C0"/>
        <rFont val="돋움"/>
        <family val="3"/>
        <charset val="129"/>
      </rPr>
      <t>진행비</t>
    </r>
    <r>
      <rPr>
        <sz val="10"/>
        <color rgb="FF0070C0"/>
        <rFont val="Arial"/>
        <family val="2"/>
      </rPr>
      <t/>
    </r>
    <phoneticPr fontId="3" type="noConversion"/>
  </si>
  <si>
    <t>커피업 로스터스</t>
    <phoneticPr fontId="12" type="noConversion"/>
  </si>
  <si>
    <r>
      <rPr>
        <sz val="10"/>
        <color rgb="FF0070C0"/>
        <rFont val="돋움"/>
        <family val="3"/>
        <charset val="129"/>
      </rPr>
      <t>성무량</t>
    </r>
    <r>
      <rPr>
        <sz val="10"/>
        <color rgb="FF0070C0"/>
        <rFont val="Arial"/>
        <family val="2"/>
      </rPr>
      <t>,</t>
    </r>
    <r>
      <rPr>
        <sz val="10"/>
        <color rgb="FF0070C0"/>
        <rFont val="돋움"/>
        <family val="3"/>
        <charset val="129"/>
      </rPr>
      <t>이철희</t>
    </r>
    <r>
      <rPr>
        <sz val="10"/>
        <color rgb="FF0070C0"/>
        <rFont val="Arial"/>
        <family val="2"/>
      </rPr>
      <t>,</t>
    </r>
    <r>
      <rPr>
        <sz val="10"/>
        <color rgb="FF0070C0"/>
        <rFont val="돋움"/>
        <family val="3"/>
        <charset val="129"/>
      </rPr>
      <t>손증상</t>
    </r>
    <r>
      <rPr>
        <sz val="10"/>
        <color rgb="FF0070C0"/>
        <rFont val="Arial"/>
        <family val="2"/>
      </rPr>
      <t>,</t>
    </r>
    <r>
      <rPr>
        <sz val="10"/>
        <color rgb="FF0070C0"/>
        <rFont val="돋움"/>
        <family val="3"/>
        <charset val="129"/>
      </rPr>
      <t>이미라</t>
    </r>
    <phoneticPr fontId="3" type="noConversion"/>
  </si>
  <si>
    <r>
      <rPr>
        <sz val="10"/>
        <rFont val="돋움"/>
        <family val="3"/>
        <charset val="129"/>
      </rPr>
      <t>홍보마케팅팀</t>
    </r>
    <r>
      <rPr>
        <sz val="9"/>
        <color indexed="8"/>
        <rFont val="굴림체"/>
        <family val="3"/>
        <charset val="129"/>
      </rPr>
      <t xml:space="preserve"> </t>
    </r>
    <r>
      <rPr>
        <sz val="10"/>
        <rFont val="돋움"/>
        <family val="3"/>
        <charset val="129"/>
      </rPr>
      <t>간담회</t>
    </r>
    <r>
      <rPr>
        <sz val="9"/>
        <color indexed="8"/>
        <rFont val="굴림체"/>
        <family val="3"/>
        <charset val="129"/>
      </rPr>
      <t xml:space="preserve"> </t>
    </r>
    <r>
      <rPr>
        <sz val="10"/>
        <rFont val="돋움"/>
        <family val="3"/>
        <charset val="129"/>
      </rPr>
      <t>진행비</t>
    </r>
    <r>
      <rPr>
        <sz val="9"/>
        <color indexed="8"/>
        <rFont val="굴림체"/>
        <family val="3"/>
        <charset val="129"/>
      </rPr>
      <t/>
    </r>
    <phoneticPr fontId="3" type="noConversion"/>
  </si>
  <si>
    <t>우진갈비</t>
    <phoneticPr fontId="12" type="noConversion"/>
  </si>
  <si>
    <t>정광호,이현아,김보전,김보배,김효진,이송이,조영채,노소연,정진영,김지영,최우영,장인영</t>
    <phoneticPr fontId="3" type="noConversion"/>
  </si>
  <si>
    <r>
      <rPr>
        <sz val="10"/>
        <color theme="1"/>
        <rFont val="돋움"/>
        <family val="3"/>
        <charset val="129"/>
      </rPr>
      <t>신규직원</t>
    </r>
    <r>
      <rPr>
        <sz val="10"/>
        <color theme="1"/>
        <rFont val="Arial"/>
        <family val="2"/>
      </rPr>
      <t xml:space="preserve"> </t>
    </r>
    <r>
      <rPr>
        <sz val="10"/>
        <color theme="1"/>
        <rFont val="돋움"/>
        <family val="3"/>
        <charset val="129"/>
      </rPr>
      <t>입사교육</t>
    </r>
    <r>
      <rPr>
        <sz val="10"/>
        <color theme="1"/>
        <rFont val="Arial"/>
        <family val="2"/>
      </rPr>
      <t xml:space="preserve"> </t>
    </r>
    <r>
      <rPr>
        <sz val="10"/>
        <color theme="1"/>
        <rFont val="돋움"/>
        <family val="3"/>
        <charset val="129"/>
      </rPr>
      <t>식비</t>
    </r>
    <r>
      <rPr>
        <sz val="10"/>
        <color theme="1"/>
        <rFont val="Arial"/>
        <family val="2"/>
      </rPr>
      <t/>
    </r>
    <phoneticPr fontId="3" type="noConversion"/>
  </si>
  <si>
    <t>이레 피자 하우스</t>
    <phoneticPr fontId="12" type="noConversion"/>
  </si>
  <si>
    <r>
      <rPr>
        <sz val="10"/>
        <color theme="1"/>
        <rFont val="돋움"/>
        <family val="3"/>
        <charset val="129"/>
      </rPr>
      <t>신민희</t>
    </r>
    <r>
      <rPr>
        <sz val="10"/>
        <color theme="1"/>
        <rFont val="Arial"/>
        <family val="2"/>
      </rPr>
      <t>,</t>
    </r>
    <r>
      <rPr>
        <sz val="10"/>
        <color theme="1"/>
        <rFont val="돋움"/>
        <family val="3"/>
        <charset val="129"/>
      </rPr>
      <t>이민희</t>
    </r>
    <r>
      <rPr>
        <sz val="10"/>
        <color theme="1"/>
        <rFont val="Arial"/>
        <family val="2"/>
      </rPr>
      <t>,</t>
    </r>
    <r>
      <rPr>
        <sz val="10"/>
        <color theme="1"/>
        <rFont val="돋움"/>
        <family val="3"/>
        <charset val="129"/>
      </rPr>
      <t>김도희</t>
    </r>
    <r>
      <rPr>
        <sz val="10"/>
        <color theme="1"/>
        <rFont val="Arial"/>
        <family val="2"/>
      </rPr>
      <t>,</t>
    </r>
    <r>
      <rPr>
        <sz val="10"/>
        <color theme="1"/>
        <rFont val="돋움"/>
        <family val="3"/>
        <charset val="129"/>
      </rPr>
      <t>송한유</t>
    </r>
    <r>
      <rPr>
        <sz val="10"/>
        <color theme="1"/>
        <rFont val="Arial"/>
        <family val="2"/>
      </rPr>
      <t>,</t>
    </r>
    <r>
      <rPr>
        <sz val="10"/>
        <color theme="1"/>
        <rFont val="돋움"/>
        <family val="3"/>
        <charset val="129"/>
      </rPr>
      <t>정다현</t>
    </r>
    <r>
      <rPr>
        <sz val="10"/>
        <color theme="1"/>
        <rFont val="Arial"/>
        <family val="2"/>
      </rPr>
      <t>,</t>
    </r>
    <r>
      <rPr>
        <sz val="10"/>
        <color theme="1"/>
        <rFont val="돋움"/>
        <family val="3"/>
        <charset val="129"/>
      </rPr>
      <t>이효주</t>
    </r>
    <phoneticPr fontId="3" type="noConversion"/>
  </si>
  <si>
    <t>빈공간</t>
    <phoneticPr fontId="12" type="noConversion"/>
  </si>
  <si>
    <r>
      <rPr>
        <sz val="10"/>
        <color theme="1"/>
        <rFont val="돋움"/>
        <family val="3"/>
        <charset val="129"/>
      </rPr>
      <t>신민희</t>
    </r>
    <r>
      <rPr>
        <sz val="10"/>
        <color theme="1"/>
        <rFont val="Arial"/>
        <family val="2"/>
      </rPr>
      <t>,</t>
    </r>
    <r>
      <rPr>
        <sz val="10"/>
        <color theme="1"/>
        <rFont val="돋움"/>
        <family val="3"/>
        <charset val="129"/>
      </rPr>
      <t>이민희</t>
    </r>
    <r>
      <rPr>
        <sz val="10"/>
        <color theme="1"/>
        <rFont val="Arial"/>
        <family val="2"/>
      </rPr>
      <t>,</t>
    </r>
    <r>
      <rPr>
        <sz val="10"/>
        <color theme="1"/>
        <rFont val="돋움"/>
        <family val="3"/>
        <charset val="129"/>
      </rPr>
      <t>김도희</t>
    </r>
    <r>
      <rPr>
        <sz val="10"/>
        <color theme="1"/>
        <rFont val="Arial"/>
        <family val="2"/>
      </rPr>
      <t>,</t>
    </r>
    <r>
      <rPr>
        <sz val="10"/>
        <color theme="1"/>
        <rFont val="돋움"/>
        <family val="3"/>
        <charset val="129"/>
      </rPr>
      <t>송한유</t>
    </r>
    <r>
      <rPr>
        <sz val="10"/>
        <color theme="1"/>
        <rFont val="Arial"/>
        <family val="2"/>
      </rPr>
      <t>,</t>
    </r>
    <r>
      <rPr>
        <sz val="10"/>
        <color theme="1"/>
        <rFont val="돋움"/>
        <family val="3"/>
        <charset val="129"/>
      </rPr>
      <t>정다현</t>
    </r>
    <r>
      <rPr>
        <sz val="10"/>
        <color theme="1"/>
        <rFont val="Arial"/>
        <family val="2"/>
      </rPr>
      <t>,</t>
    </r>
    <r>
      <rPr>
        <sz val="10"/>
        <color theme="1"/>
        <rFont val="돋움"/>
        <family val="3"/>
        <charset val="129"/>
      </rPr>
      <t>이효주</t>
    </r>
    <phoneticPr fontId="3" type="noConversion"/>
  </si>
  <si>
    <r>
      <rPr>
        <sz val="10"/>
        <color rgb="FF0070C0"/>
        <rFont val="돋움"/>
        <family val="3"/>
        <charset val="129"/>
      </rPr>
      <t>노사협의회</t>
    </r>
    <r>
      <rPr>
        <sz val="10"/>
        <color rgb="FF0070C0"/>
        <rFont val="Arial"/>
        <family val="2"/>
      </rPr>
      <t xml:space="preserve"> </t>
    </r>
    <r>
      <rPr>
        <sz val="10"/>
        <color rgb="FF0070C0"/>
        <rFont val="돋움"/>
        <family val="3"/>
        <charset val="129"/>
      </rPr>
      <t>단체교섭</t>
    </r>
    <r>
      <rPr>
        <sz val="10"/>
        <color rgb="FF0070C0"/>
        <rFont val="Arial"/>
        <family val="2"/>
      </rPr>
      <t xml:space="preserve"> 2</t>
    </r>
    <r>
      <rPr>
        <sz val="10"/>
        <color rgb="FF0070C0"/>
        <rFont val="돋움"/>
        <family val="3"/>
        <charset val="129"/>
      </rPr>
      <t>차</t>
    </r>
    <r>
      <rPr>
        <sz val="10"/>
        <color rgb="FF0070C0"/>
        <rFont val="Arial"/>
        <family val="2"/>
      </rPr>
      <t xml:space="preserve"> </t>
    </r>
    <r>
      <rPr>
        <sz val="10"/>
        <color rgb="FF0070C0"/>
        <rFont val="돋움"/>
        <family val="3"/>
        <charset val="129"/>
      </rPr>
      <t>다과</t>
    </r>
    <r>
      <rPr>
        <sz val="10"/>
        <color rgb="FF0070C0"/>
        <rFont val="Arial"/>
        <family val="2"/>
      </rPr>
      <t xml:space="preserve"> </t>
    </r>
    <r>
      <rPr>
        <sz val="10"/>
        <color rgb="FF0070C0"/>
        <rFont val="돋움"/>
        <family val="3"/>
        <charset val="129"/>
      </rPr>
      <t>구입</t>
    </r>
    <r>
      <rPr>
        <sz val="10"/>
        <color rgb="FF0070C0"/>
        <rFont val="Arial"/>
        <family val="2"/>
      </rPr>
      <t/>
    </r>
    <phoneticPr fontId="3" type="noConversion"/>
  </si>
  <si>
    <t>커피업 로스터스</t>
    <phoneticPr fontId="12" type="noConversion"/>
  </si>
  <si>
    <r>
      <rPr>
        <sz val="10"/>
        <color rgb="FF0070C0"/>
        <rFont val="돋움"/>
        <family val="3"/>
        <charset val="129"/>
      </rPr>
      <t>사측</t>
    </r>
    <r>
      <rPr>
        <sz val="10"/>
        <color rgb="FF0070C0"/>
        <rFont val="Arial"/>
        <family val="2"/>
      </rPr>
      <t>,</t>
    </r>
    <r>
      <rPr>
        <sz val="10"/>
        <color rgb="FF0070C0"/>
        <rFont val="돋움"/>
        <family val="3"/>
        <charset val="129"/>
      </rPr>
      <t>노측</t>
    </r>
    <r>
      <rPr>
        <sz val="10"/>
        <color rgb="FF0070C0"/>
        <rFont val="Arial"/>
        <family val="2"/>
      </rPr>
      <t>,</t>
    </r>
    <r>
      <rPr>
        <sz val="10"/>
        <color rgb="FF0070C0"/>
        <rFont val="돋움"/>
        <family val="3"/>
        <charset val="129"/>
      </rPr>
      <t>간사</t>
    </r>
    <r>
      <rPr>
        <sz val="10"/>
        <color rgb="FF0070C0"/>
        <rFont val="Arial"/>
        <family val="2"/>
      </rPr>
      <t xml:space="preserve"> </t>
    </r>
    <r>
      <rPr>
        <sz val="10"/>
        <color rgb="FF0070C0"/>
        <rFont val="돋움"/>
        <family val="3"/>
        <charset val="129"/>
      </rPr>
      <t>총</t>
    </r>
    <r>
      <rPr>
        <sz val="10"/>
        <color rgb="FF0070C0"/>
        <rFont val="Arial"/>
        <family val="2"/>
      </rPr>
      <t>10</t>
    </r>
    <r>
      <rPr>
        <sz val="10"/>
        <color rgb="FF0070C0"/>
        <rFont val="돋움"/>
        <family val="3"/>
        <charset val="129"/>
      </rPr>
      <t>명</t>
    </r>
    <phoneticPr fontId="3" type="noConversion"/>
  </si>
  <si>
    <r>
      <rPr>
        <sz val="10"/>
        <color theme="1"/>
        <rFont val="돋움"/>
        <family val="3"/>
        <charset val="129"/>
      </rPr>
      <t>국립예술단체</t>
    </r>
    <r>
      <rPr>
        <sz val="10"/>
        <color theme="1"/>
        <rFont val="Arial"/>
        <family val="2"/>
      </rPr>
      <t xml:space="preserve"> </t>
    </r>
    <r>
      <rPr>
        <sz val="10"/>
        <color theme="1"/>
        <rFont val="돋움"/>
        <family val="3"/>
        <charset val="129"/>
      </rPr>
      <t>유관기관</t>
    </r>
    <r>
      <rPr>
        <sz val="10"/>
        <color theme="1"/>
        <rFont val="Arial"/>
        <family val="2"/>
      </rPr>
      <t xml:space="preserve"> </t>
    </r>
    <r>
      <rPr>
        <sz val="10"/>
        <color theme="1"/>
        <rFont val="돋움"/>
        <family val="3"/>
        <charset val="129"/>
      </rPr>
      <t>간담회</t>
    </r>
    <phoneticPr fontId="3" type="noConversion"/>
  </si>
  <si>
    <t>장모생각</t>
    <phoneticPr fontId="12" type="noConversion"/>
  </si>
  <si>
    <r>
      <rPr>
        <sz val="10"/>
        <color theme="1"/>
        <rFont val="돋움"/>
        <family val="3"/>
        <charset val="129"/>
      </rPr>
      <t>신민희</t>
    </r>
    <r>
      <rPr>
        <sz val="10"/>
        <color theme="1"/>
        <rFont val="Arial"/>
        <family val="2"/>
      </rPr>
      <t>,</t>
    </r>
    <r>
      <rPr>
        <sz val="10"/>
        <color theme="1"/>
        <rFont val="돋움"/>
        <family val="3"/>
        <charset val="129"/>
      </rPr>
      <t>현승은</t>
    </r>
    <r>
      <rPr>
        <sz val="10"/>
        <color theme="1"/>
        <rFont val="Arial"/>
        <family val="2"/>
      </rPr>
      <t>,</t>
    </r>
    <r>
      <rPr>
        <sz val="10"/>
        <color theme="1"/>
        <rFont val="돋움"/>
        <family val="3"/>
        <charset val="129"/>
      </rPr>
      <t>이민희</t>
    </r>
    <r>
      <rPr>
        <sz val="10"/>
        <color theme="1"/>
        <rFont val="Arial"/>
        <family val="2"/>
      </rPr>
      <t>,</t>
    </r>
    <r>
      <rPr>
        <sz val="10"/>
        <color theme="1"/>
        <rFont val="돋움"/>
        <family val="3"/>
        <charset val="129"/>
      </rPr>
      <t>김수아</t>
    </r>
    <r>
      <rPr>
        <sz val="10"/>
        <color theme="1"/>
        <rFont val="Arial"/>
        <family val="2"/>
      </rPr>
      <t>,</t>
    </r>
    <r>
      <rPr>
        <sz val="10"/>
        <color theme="1"/>
        <rFont val="돋움"/>
        <family val="3"/>
        <charset val="129"/>
      </rPr>
      <t>방정일</t>
    </r>
    <r>
      <rPr>
        <sz val="10"/>
        <color theme="1"/>
        <rFont val="Arial"/>
        <family val="2"/>
      </rPr>
      <t>,</t>
    </r>
    <r>
      <rPr>
        <sz val="10"/>
        <color theme="1"/>
        <rFont val="돋움"/>
        <family val="3"/>
        <charset val="129"/>
      </rPr>
      <t>정민주</t>
    </r>
    <phoneticPr fontId="3" type="noConversion"/>
  </si>
  <si>
    <r>
      <rPr>
        <sz val="10"/>
        <color theme="1"/>
        <rFont val="돋움"/>
        <family val="3"/>
        <charset val="129"/>
      </rPr>
      <t>경영관리팀</t>
    </r>
    <r>
      <rPr>
        <sz val="10"/>
        <color theme="1"/>
        <rFont val="Arial"/>
        <family val="2"/>
      </rPr>
      <t xml:space="preserve"> </t>
    </r>
    <r>
      <rPr>
        <sz val="10"/>
        <color theme="1"/>
        <rFont val="돋움"/>
        <family val="3"/>
        <charset val="129"/>
      </rPr>
      <t>업무공유</t>
    </r>
    <r>
      <rPr>
        <sz val="10"/>
        <color theme="1"/>
        <rFont val="Arial"/>
        <family val="2"/>
      </rPr>
      <t xml:space="preserve"> </t>
    </r>
    <r>
      <rPr>
        <sz val="10"/>
        <color theme="1"/>
        <rFont val="돋움"/>
        <family val="3"/>
        <charset val="129"/>
      </rPr>
      <t>간담회</t>
    </r>
    <r>
      <rPr>
        <sz val="10"/>
        <color theme="1"/>
        <rFont val="Arial"/>
        <family val="2"/>
      </rPr>
      <t/>
    </r>
    <phoneticPr fontId="3" type="noConversion"/>
  </si>
  <si>
    <t>성북동메밀수제비</t>
    <phoneticPr fontId="12" type="noConversion"/>
  </si>
  <si>
    <r>
      <rPr>
        <sz val="10"/>
        <color theme="1"/>
        <rFont val="돋움"/>
        <family val="3"/>
        <charset val="129"/>
      </rPr>
      <t>신민희</t>
    </r>
    <r>
      <rPr>
        <sz val="10"/>
        <color theme="1"/>
        <rFont val="Arial"/>
        <family val="2"/>
      </rPr>
      <t>,</t>
    </r>
    <r>
      <rPr>
        <sz val="10"/>
        <color theme="1"/>
        <rFont val="돋움"/>
        <family val="3"/>
        <charset val="129"/>
      </rPr>
      <t>현승은</t>
    </r>
    <r>
      <rPr>
        <sz val="10"/>
        <color theme="1"/>
        <rFont val="Arial"/>
        <family val="2"/>
      </rPr>
      <t>,</t>
    </r>
    <r>
      <rPr>
        <sz val="10"/>
        <color theme="1"/>
        <rFont val="돋움"/>
        <family val="3"/>
        <charset val="129"/>
      </rPr>
      <t>정병옥</t>
    </r>
    <r>
      <rPr>
        <sz val="10"/>
        <color theme="1"/>
        <rFont val="Arial"/>
        <family val="2"/>
      </rPr>
      <t>,</t>
    </r>
    <r>
      <rPr>
        <sz val="10"/>
        <color theme="1"/>
        <rFont val="돋움"/>
        <family val="3"/>
        <charset val="129"/>
      </rPr>
      <t>이민희</t>
    </r>
    <r>
      <rPr>
        <sz val="10"/>
        <color theme="1"/>
        <rFont val="Arial"/>
        <family val="2"/>
      </rPr>
      <t>,</t>
    </r>
    <r>
      <rPr>
        <sz val="10"/>
        <color theme="1"/>
        <rFont val="돋움"/>
        <family val="3"/>
        <charset val="129"/>
      </rPr>
      <t>김수아</t>
    </r>
    <r>
      <rPr>
        <sz val="10"/>
        <color theme="1"/>
        <rFont val="Arial"/>
        <family val="2"/>
      </rPr>
      <t>,</t>
    </r>
    <r>
      <rPr>
        <sz val="10"/>
        <color theme="1"/>
        <rFont val="돋움"/>
        <family val="3"/>
        <charset val="129"/>
      </rPr>
      <t>김미지</t>
    </r>
    <r>
      <rPr>
        <sz val="10"/>
        <color theme="1"/>
        <rFont val="Arial"/>
        <family val="2"/>
      </rPr>
      <t>,</t>
    </r>
    <r>
      <rPr>
        <sz val="10"/>
        <color theme="1"/>
        <rFont val="돋움"/>
        <family val="3"/>
        <charset val="129"/>
      </rPr>
      <t>김민주</t>
    </r>
    <r>
      <rPr>
        <sz val="10"/>
        <color theme="1"/>
        <rFont val="Arial"/>
        <family val="2"/>
      </rPr>
      <t>,</t>
    </r>
    <r>
      <rPr>
        <sz val="10"/>
        <color theme="1"/>
        <rFont val="돋움"/>
        <family val="3"/>
        <charset val="129"/>
      </rPr>
      <t>김도희</t>
    </r>
    <r>
      <rPr>
        <sz val="10"/>
        <color theme="1"/>
        <rFont val="Arial"/>
        <family val="2"/>
      </rPr>
      <t>,</t>
    </r>
    <r>
      <rPr>
        <sz val="10"/>
        <color theme="1"/>
        <rFont val="돋움"/>
        <family val="3"/>
        <charset val="129"/>
      </rPr>
      <t>최신화</t>
    </r>
    <r>
      <rPr>
        <sz val="10"/>
        <color theme="1"/>
        <rFont val="Arial"/>
        <family val="2"/>
      </rPr>
      <t>,</t>
    </r>
    <r>
      <rPr>
        <sz val="10"/>
        <color theme="1"/>
        <rFont val="돋움"/>
        <family val="3"/>
        <charset val="129"/>
      </rPr>
      <t>이다미</t>
    </r>
    <r>
      <rPr>
        <sz val="10"/>
        <color theme="1"/>
        <rFont val="Arial"/>
        <family val="2"/>
      </rPr>
      <t>,</t>
    </r>
    <r>
      <rPr>
        <sz val="10"/>
        <color theme="1"/>
        <rFont val="돋움"/>
        <family val="3"/>
        <charset val="129"/>
      </rPr>
      <t>백예나</t>
    </r>
    <r>
      <rPr>
        <sz val="10"/>
        <color theme="1"/>
        <rFont val="Arial"/>
        <family val="2"/>
      </rPr>
      <t>,</t>
    </r>
    <r>
      <rPr>
        <sz val="10"/>
        <color theme="1"/>
        <rFont val="돋움"/>
        <family val="3"/>
        <charset val="129"/>
      </rPr>
      <t>송한유</t>
    </r>
    <phoneticPr fontId="3" type="noConversion"/>
  </si>
  <si>
    <r>
      <rPr>
        <sz val="10"/>
        <rFont val="돋움"/>
        <family val="3"/>
        <charset val="129"/>
      </rPr>
      <t>경영관리팀</t>
    </r>
    <r>
      <rPr>
        <sz val="9"/>
        <color indexed="8"/>
        <rFont val="굴림체"/>
        <family val="3"/>
        <charset val="129"/>
      </rPr>
      <t xml:space="preserve"> </t>
    </r>
    <r>
      <rPr>
        <sz val="10"/>
        <rFont val="돋움"/>
        <family val="3"/>
        <charset val="129"/>
      </rPr>
      <t>업무협의</t>
    </r>
    <r>
      <rPr>
        <sz val="9"/>
        <color indexed="8"/>
        <rFont val="굴림체"/>
        <family val="3"/>
        <charset val="129"/>
      </rPr>
      <t xml:space="preserve"> </t>
    </r>
    <r>
      <rPr>
        <sz val="10"/>
        <rFont val="돋움"/>
        <family val="3"/>
        <charset val="129"/>
      </rPr>
      <t>간담회</t>
    </r>
    <r>
      <rPr>
        <sz val="9"/>
        <color indexed="8"/>
        <rFont val="굴림체"/>
        <family val="3"/>
        <charset val="129"/>
      </rPr>
      <t/>
    </r>
    <phoneticPr fontId="3" type="noConversion"/>
  </si>
  <si>
    <t>성북로</t>
    <phoneticPr fontId="12" type="noConversion"/>
  </si>
  <si>
    <t>신민희,현승은,정병옥,이민희,김수아</t>
    <phoneticPr fontId="3" type="noConversion"/>
  </si>
  <si>
    <t>2023.06.14</t>
    <phoneticPr fontId="12" type="noConversion"/>
  </si>
  <si>
    <t>제5차 채용 면접전형 심사 인사위원 다과 제공(4명)</t>
    <phoneticPr fontId="3" type="noConversion"/>
  </si>
  <si>
    <t>정용성,김미희,김석홍,현승은</t>
    <phoneticPr fontId="12" type="noConversion"/>
  </si>
  <si>
    <r>
      <rPr>
        <sz val="10"/>
        <rFont val="돋움"/>
        <family val="3"/>
        <charset val="129"/>
      </rPr>
      <t>무대기술팀</t>
    </r>
    <r>
      <rPr>
        <sz val="9"/>
        <color indexed="8"/>
        <rFont val="굴림체"/>
        <family val="3"/>
        <charset val="129"/>
      </rPr>
      <t xml:space="preserve"> </t>
    </r>
    <r>
      <rPr>
        <sz val="10"/>
        <rFont val="돋움"/>
        <family val="3"/>
        <charset val="129"/>
      </rPr>
      <t>간담회</t>
    </r>
    <r>
      <rPr>
        <sz val="9"/>
        <color indexed="8"/>
        <rFont val="굴림체"/>
        <family val="3"/>
        <charset val="129"/>
      </rPr>
      <t/>
    </r>
    <phoneticPr fontId="3" type="noConversion"/>
  </si>
  <si>
    <t>(주)이마트  용산점</t>
    <phoneticPr fontId="12" type="noConversion"/>
  </si>
  <si>
    <t>정광호,김용주,음창인,홍영진,박지수,류선영 외총17명</t>
    <phoneticPr fontId="3" type="noConversion"/>
  </si>
  <si>
    <r>
      <rPr>
        <sz val="10"/>
        <color rgb="FF0070C0"/>
        <rFont val="돋움"/>
        <family val="3"/>
        <charset val="129"/>
      </rPr>
      <t>자문회의</t>
    </r>
    <r>
      <rPr>
        <sz val="9"/>
        <color rgb="FF0070C0"/>
        <rFont val="굴림체"/>
        <family val="3"/>
        <charset val="129"/>
      </rPr>
      <t xml:space="preserve"> </t>
    </r>
    <r>
      <rPr>
        <sz val="10"/>
        <color rgb="FF0070C0"/>
        <rFont val="돋움"/>
        <family val="3"/>
        <charset val="129"/>
      </rPr>
      <t>현장소통자문회의</t>
    </r>
    <r>
      <rPr>
        <sz val="9"/>
        <color rgb="FF0070C0"/>
        <rFont val="굴림체"/>
        <family val="3"/>
        <charset val="129"/>
      </rPr>
      <t xml:space="preserve"> 2차 음료 및 간식 구입</t>
    </r>
    <phoneticPr fontId="12" type="noConversion"/>
  </si>
  <si>
    <t>서울 연인 단팥빵 외</t>
    <phoneticPr fontId="12" type="noConversion"/>
  </si>
  <si>
    <t>강명주,공재민,김연재,윤혜진,이희진,정범철,박하늘,송서연,김광보,오현실,김옥경,김나래</t>
    <phoneticPr fontId="3" type="noConversion"/>
  </si>
  <si>
    <r>
      <rPr>
        <sz val="10"/>
        <rFont val="돋움"/>
        <family val="3"/>
        <charset val="129"/>
      </rPr>
      <t>작품개발팀</t>
    </r>
    <r>
      <rPr>
        <sz val="9"/>
        <color indexed="8"/>
        <rFont val="굴림체"/>
        <family val="3"/>
        <charset val="129"/>
      </rPr>
      <t xml:space="preserve"> </t>
    </r>
    <r>
      <rPr>
        <sz val="10"/>
        <rFont val="돋움"/>
        <family val="3"/>
        <charset val="129"/>
      </rPr>
      <t>간담회</t>
    </r>
    <r>
      <rPr>
        <sz val="9"/>
        <color indexed="8"/>
        <rFont val="굴림체"/>
        <family val="3"/>
        <charset val="129"/>
      </rPr>
      <t/>
    </r>
    <phoneticPr fontId="3" type="noConversion"/>
  </si>
  <si>
    <t>주식회사 김다희쌍대포</t>
    <phoneticPr fontId="12" type="noConversion"/>
  </si>
  <si>
    <t>정용성,이슬예,정준원,정다현</t>
    <phoneticPr fontId="3" type="noConversion"/>
  </si>
  <si>
    <r>
      <rPr>
        <sz val="10"/>
        <rFont val="돋움"/>
        <family val="3"/>
        <charset val="129"/>
      </rPr>
      <t>공연기획팀</t>
    </r>
    <r>
      <rPr>
        <sz val="9"/>
        <color indexed="8"/>
        <rFont val="굴림체"/>
        <family val="3"/>
        <charset val="129"/>
      </rPr>
      <t xml:space="preserve"> </t>
    </r>
    <r>
      <rPr>
        <sz val="10"/>
        <rFont val="돋움"/>
        <family val="3"/>
        <charset val="129"/>
      </rPr>
      <t>홍익대대학로아트센터</t>
    </r>
    <r>
      <rPr>
        <sz val="9"/>
        <color indexed="8"/>
        <rFont val="굴림체"/>
        <family val="3"/>
        <charset val="129"/>
      </rPr>
      <t xml:space="preserve"> </t>
    </r>
    <r>
      <rPr>
        <sz val="10"/>
        <rFont val="돋움"/>
        <family val="3"/>
        <charset val="129"/>
      </rPr>
      <t>업무</t>
    </r>
    <r>
      <rPr>
        <sz val="9"/>
        <color indexed="8"/>
        <rFont val="굴림체"/>
        <family val="3"/>
        <charset val="129"/>
      </rPr>
      <t xml:space="preserve"> </t>
    </r>
    <r>
      <rPr>
        <sz val="10"/>
        <rFont val="돋움"/>
        <family val="3"/>
        <charset val="129"/>
      </rPr>
      <t>협의</t>
    </r>
    <r>
      <rPr>
        <sz val="9"/>
        <color indexed="8"/>
        <rFont val="굴림체"/>
        <family val="3"/>
        <charset val="129"/>
      </rPr>
      <t/>
    </r>
    <phoneticPr fontId="3" type="noConversion"/>
  </si>
  <si>
    <t>태극당 서울역광장점</t>
    <phoneticPr fontId="12" type="noConversion"/>
  </si>
  <si>
    <t>김옥경,김나래,박성연,강현정,김주빈</t>
    <phoneticPr fontId="3" type="noConversion"/>
  </si>
  <si>
    <r>
      <rPr>
        <sz val="10"/>
        <rFont val="돋움"/>
        <family val="3"/>
        <charset val="129"/>
      </rPr>
      <t>계약</t>
    </r>
    <r>
      <rPr>
        <sz val="9"/>
        <color indexed="8"/>
        <rFont val="굴림체"/>
        <family val="3"/>
        <charset val="129"/>
      </rPr>
      <t xml:space="preserve"> </t>
    </r>
    <r>
      <rPr>
        <sz val="10"/>
        <rFont val="돋움"/>
        <family val="3"/>
        <charset val="129"/>
      </rPr>
      <t>관련</t>
    </r>
    <r>
      <rPr>
        <sz val="9"/>
        <color indexed="8"/>
        <rFont val="굴림체"/>
        <family val="3"/>
        <charset val="129"/>
      </rPr>
      <t xml:space="preserve"> </t>
    </r>
    <r>
      <rPr>
        <sz val="10"/>
        <rFont val="돋움"/>
        <family val="3"/>
        <charset val="129"/>
      </rPr>
      <t>업무</t>
    </r>
    <r>
      <rPr>
        <sz val="9"/>
        <color indexed="8"/>
        <rFont val="굴림체"/>
        <family val="3"/>
        <charset val="129"/>
      </rPr>
      <t xml:space="preserve"> </t>
    </r>
    <r>
      <rPr>
        <sz val="10"/>
        <rFont val="돋움"/>
        <family val="3"/>
        <charset val="129"/>
      </rPr>
      <t>간담회</t>
    </r>
    <r>
      <rPr>
        <sz val="9"/>
        <color indexed="8"/>
        <rFont val="굴림체"/>
        <family val="3"/>
        <charset val="129"/>
      </rPr>
      <t xml:space="preserve"> </t>
    </r>
    <r>
      <rPr>
        <sz val="10"/>
        <rFont val="돋움"/>
        <family val="3"/>
        <charset val="129"/>
      </rPr>
      <t>다과</t>
    </r>
    <r>
      <rPr>
        <sz val="9"/>
        <color indexed="8"/>
        <rFont val="굴림체"/>
        <family val="3"/>
        <charset val="129"/>
      </rPr>
      <t xml:space="preserve"> </t>
    </r>
    <r>
      <rPr>
        <sz val="10"/>
        <rFont val="돋움"/>
        <family val="3"/>
        <charset val="129"/>
      </rPr>
      <t>구매</t>
    </r>
    <r>
      <rPr>
        <sz val="9"/>
        <color indexed="8"/>
        <rFont val="굴림체"/>
        <family val="3"/>
        <charset val="129"/>
      </rPr>
      <t/>
    </r>
    <phoneticPr fontId="3" type="noConversion"/>
  </si>
  <si>
    <t>던킨-비알코리아(주)시청역점 외</t>
    <phoneticPr fontId="12" type="noConversion"/>
  </si>
  <si>
    <t>최신화,정지웅</t>
    <phoneticPr fontId="3" type="noConversion"/>
  </si>
  <si>
    <r>
      <rPr>
        <sz val="10"/>
        <rFont val="돋움"/>
        <family val="3"/>
        <charset val="129"/>
      </rPr>
      <t>공연기획팀</t>
    </r>
    <r>
      <rPr>
        <sz val="9"/>
        <color indexed="8"/>
        <rFont val="굴림체"/>
        <family val="3"/>
        <charset val="129"/>
      </rPr>
      <t xml:space="preserve"> </t>
    </r>
    <r>
      <rPr>
        <sz val="10"/>
        <rFont val="돋움"/>
        <family val="3"/>
        <charset val="129"/>
      </rPr>
      <t>간담회비</t>
    </r>
    <phoneticPr fontId="3" type="noConversion"/>
  </si>
  <si>
    <t>우아한형제들 외</t>
    <phoneticPr fontId="12" type="noConversion"/>
  </si>
  <si>
    <r>
      <rPr>
        <sz val="10"/>
        <rFont val="돋움"/>
        <family val="3"/>
        <charset val="129"/>
      </rPr>
      <t>김옥경</t>
    </r>
    <r>
      <rPr>
        <sz val="9"/>
        <color indexed="8"/>
        <rFont val="굴림체"/>
        <family val="3"/>
        <charset val="129"/>
      </rPr>
      <t>,</t>
    </r>
    <r>
      <rPr>
        <sz val="10"/>
        <rFont val="돋움"/>
        <family val="3"/>
        <charset val="129"/>
      </rPr>
      <t>김나래</t>
    </r>
    <r>
      <rPr>
        <sz val="9"/>
        <color indexed="8"/>
        <rFont val="굴림체"/>
        <family val="3"/>
        <charset val="129"/>
      </rPr>
      <t>,</t>
    </r>
    <r>
      <rPr>
        <sz val="10"/>
        <rFont val="돋움"/>
        <family val="3"/>
        <charset val="129"/>
      </rPr>
      <t>김윤형</t>
    </r>
    <r>
      <rPr>
        <sz val="9"/>
        <color indexed="8"/>
        <rFont val="굴림체"/>
        <family val="3"/>
        <charset val="129"/>
      </rPr>
      <t>,</t>
    </r>
    <r>
      <rPr>
        <sz val="10"/>
        <rFont val="돋움"/>
        <family val="3"/>
        <charset val="129"/>
      </rPr>
      <t>김정연</t>
    </r>
    <r>
      <rPr>
        <sz val="9"/>
        <color indexed="8"/>
        <rFont val="굴림체"/>
        <family val="3"/>
        <charset val="129"/>
      </rPr>
      <t>,</t>
    </r>
    <r>
      <rPr>
        <sz val="10"/>
        <rFont val="돋움"/>
        <family val="3"/>
        <charset val="129"/>
      </rPr>
      <t>김수현</t>
    </r>
    <r>
      <rPr>
        <sz val="9"/>
        <color indexed="8"/>
        <rFont val="굴림체"/>
        <family val="3"/>
        <charset val="129"/>
      </rPr>
      <t>,</t>
    </r>
    <r>
      <rPr>
        <sz val="10"/>
        <rFont val="돋움"/>
        <family val="3"/>
        <charset val="129"/>
      </rPr>
      <t>박성연</t>
    </r>
    <r>
      <rPr>
        <sz val="9"/>
        <color indexed="8"/>
        <rFont val="굴림체"/>
        <family val="3"/>
        <charset val="129"/>
      </rPr>
      <t>,</t>
    </r>
    <r>
      <rPr>
        <sz val="10"/>
        <rFont val="돋움"/>
        <family val="3"/>
        <charset val="129"/>
      </rPr>
      <t>강현정</t>
    </r>
    <r>
      <rPr>
        <sz val="9"/>
        <color indexed="8"/>
        <rFont val="굴림체"/>
        <family val="3"/>
        <charset val="129"/>
      </rPr>
      <t>,</t>
    </r>
    <r>
      <rPr>
        <sz val="10"/>
        <rFont val="돋움"/>
        <family val="3"/>
        <charset val="129"/>
      </rPr>
      <t>박소영</t>
    </r>
    <r>
      <rPr>
        <sz val="9"/>
        <color indexed="8"/>
        <rFont val="굴림체"/>
        <family val="3"/>
        <charset val="129"/>
      </rPr>
      <t>,</t>
    </r>
    <r>
      <rPr>
        <sz val="10"/>
        <rFont val="돋움"/>
        <family val="3"/>
        <charset val="129"/>
      </rPr>
      <t>강민정</t>
    </r>
    <r>
      <rPr>
        <sz val="9"/>
        <color indexed="8"/>
        <rFont val="굴림체"/>
        <family val="3"/>
        <charset val="129"/>
      </rPr>
      <t>,</t>
    </r>
    <r>
      <rPr>
        <sz val="10"/>
        <rFont val="돋움"/>
        <family val="3"/>
        <charset val="129"/>
      </rPr>
      <t>김현지</t>
    </r>
    <r>
      <rPr>
        <sz val="9"/>
        <color indexed="8"/>
        <rFont val="굴림체"/>
        <family val="3"/>
        <charset val="129"/>
      </rPr>
      <t>,</t>
    </r>
    <r>
      <rPr>
        <sz val="10"/>
        <rFont val="돋움"/>
        <family val="3"/>
        <charset val="129"/>
      </rPr>
      <t>이주빈</t>
    </r>
    <r>
      <rPr>
        <sz val="9"/>
        <color indexed="8"/>
        <rFont val="굴림체"/>
        <family val="3"/>
        <charset val="129"/>
      </rPr>
      <t>,</t>
    </r>
    <r>
      <rPr>
        <sz val="10"/>
        <rFont val="돋움"/>
        <family val="3"/>
        <charset val="129"/>
      </rPr>
      <t>이효주</t>
    </r>
    <phoneticPr fontId="3" type="noConversion"/>
  </si>
  <si>
    <r>
      <rPr>
        <sz val="10"/>
        <rFont val="돋움"/>
        <family val="3"/>
        <charset val="129"/>
      </rPr>
      <t>경영관리팀</t>
    </r>
    <r>
      <rPr>
        <sz val="9"/>
        <color indexed="8"/>
        <rFont val="굴림체"/>
        <family val="3"/>
        <charset val="129"/>
      </rPr>
      <t xml:space="preserve"> </t>
    </r>
    <r>
      <rPr>
        <sz val="10"/>
        <rFont val="돋움"/>
        <family val="3"/>
        <charset val="129"/>
      </rPr>
      <t>간담회</t>
    </r>
    <r>
      <rPr>
        <sz val="9"/>
        <color indexed="8"/>
        <rFont val="굴림체"/>
        <family val="3"/>
        <charset val="129"/>
      </rPr>
      <t/>
    </r>
    <phoneticPr fontId="3" type="noConversion"/>
  </si>
  <si>
    <t>(유)아웃백스테이크하우스코리아 용산아</t>
    <phoneticPr fontId="12" type="noConversion"/>
  </si>
  <si>
    <r>
      <rPr>
        <sz val="10"/>
        <rFont val="돋움"/>
        <family val="3"/>
        <charset val="129"/>
      </rPr>
      <t>신민희</t>
    </r>
    <r>
      <rPr>
        <sz val="9"/>
        <color indexed="8"/>
        <rFont val="굴림체"/>
        <family val="3"/>
        <charset val="129"/>
      </rPr>
      <t>,</t>
    </r>
    <r>
      <rPr>
        <sz val="10"/>
        <rFont val="돋움"/>
        <family val="3"/>
        <charset val="129"/>
      </rPr>
      <t>현승은</t>
    </r>
    <r>
      <rPr>
        <sz val="9"/>
        <color indexed="8"/>
        <rFont val="굴림체"/>
        <family val="3"/>
        <charset val="129"/>
      </rPr>
      <t>,</t>
    </r>
    <r>
      <rPr>
        <sz val="10"/>
        <rFont val="돋움"/>
        <family val="3"/>
        <charset val="129"/>
      </rPr>
      <t>정병옥</t>
    </r>
    <r>
      <rPr>
        <sz val="9"/>
        <color indexed="8"/>
        <rFont val="굴림체"/>
        <family val="3"/>
        <charset val="129"/>
      </rPr>
      <t>,</t>
    </r>
    <r>
      <rPr>
        <sz val="10"/>
        <rFont val="돋움"/>
        <family val="3"/>
        <charset val="129"/>
      </rPr>
      <t>박예원</t>
    </r>
    <r>
      <rPr>
        <sz val="9"/>
        <color indexed="8"/>
        <rFont val="굴림체"/>
        <family val="3"/>
        <charset val="129"/>
      </rPr>
      <t>,</t>
    </r>
    <r>
      <rPr>
        <sz val="10"/>
        <rFont val="돋움"/>
        <family val="3"/>
        <charset val="129"/>
      </rPr>
      <t>이민희</t>
    </r>
    <r>
      <rPr>
        <sz val="9"/>
        <color indexed="8"/>
        <rFont val="굴림체"/>
        <family val="3"/>
        <charset val="129"/>
      </rPr>
      <t>,</t>
    </r>
    <r>
      <rPr>
        <sz val="10"/>
        <rFont val="돋움"/>
        <family val="3"/>
        <charset val="129"/>
      </rPr>
      <t>송한유</t>
    </r>
    <r>
      <rPr>
        <sz val="9"/>
        <color indexed="8"/>
        <rFont val="굴림체"/>
        <family val="3"/>
        <charset val="129"/>
      </rPr>
      <t>,</t>
    </r>
    <r>
      <rPr>
        <sz val="10"/>
        <rFont val="돋움"/>
        <family val="3"/>
        <charset val="129"/>
      </rPr>
      <t>김민주</t>
    </r>
    <r>
      <rPr>
        <sz val="9"/>
        <color indexed="8"/>
        <rFont val="굴림체"/>
        <family val="3"/>
        <charset val="129"/>
      </rPr>
      <t>,</t>
    </r>
    <r>
      <rPr>
        <sz val="10"/>
        <rFont val="돋움"/>
        <family val="3"/>
        <charset val="129"/>
      </rPr>
      <t>김도희</t>
    </r>
    <r>
      <rPr>
        <sz val="9"/>
        <color indexed="8"/>
        <rFont val="굴림체"/>
        <family val="3"/>
        <charset val="129"/>
      </rPr>
      <t>,</t>
    </r>
    <r>
      <rPr>
        <sz val="10"/>
        <rFont val="돋움"/>
        <family val="3"/>
        <charset val="129"/>
      </rPr>
      <t>최신화</t>
    </r>
    <r>
      <rPr>
        <sz val="9"/>
        <color indexed="8"/>
        <rFont val="굴림체"/>
        <family val="3"/>
        <charset val="129"/>
      </rPr>
      <t>,</t>
    </r>
    <r>
      <rPr>
        <sz val="10"/>
        <rFont val="돋움"/>
        <family val="3"/>
        <charset val="129"/>
      </rPr>
      <t>이다미</t>
    </r>
    <r>
      <rPr>
        <sz val="9"/>
        <color indexed="8"/>
        <rFont val="굴림체"/>
        <family val="3"/>
        <charset val="129"/>
      </rPr>
      <t>,</t>
    </r>
    <r>
      <rPr>
        <sz val="10"/>
        <rFont val="돋움"/>
        <family val="3"/>
        <charset val="129"/>
      </rPr>
      <t>백예나</t>
    </r>
    <r>
      <rPr>
        <sz val="9"/>
        <color indexed="8"/>
        <rFont val="굴림체"/>
        <family val="3"/>
        <charset val="129"/>
      </rPr>
      <t>(</t>
    </r>
    <r>
      <rPr>
        <sz val="10"/>
        <rFont val="돋움"/>
        <family val="3"/>
        <charset val="129"/>
      </rPr>
      <t>총</t>
    </r>
    <r>
      <rPr>
        <sz val="9"/>
        <color indexed="8"/>
        <rFont val="굴림체"/>
        <family val="3"/>
        <charset val="129"/>
      </rPr>
      <t>11</t>
    </r>
    <r>
      <rPr>
        <sz val="10"/>
        <rFont val="돋움"/>
        <family val="3"/>
        <charset val="129"/>
      </rPr>
      <t>명</t>
    </r>
    <r>
      <rPr>
        <sz val="9"/>
        <color indexed="8"/>
        <rFont val="굴림체"/>
        <family val="3"/>
        <charset val="129"/>
      </rPr>
      <t>)</t>
    </r>
    <phoneticPr fontId="3" type="noConversion"/>
  </si>
  <si>
    <r>
      <t>명동예술극장</t>
    </r>
    <r>
      <rPr>
        <sz val="9"/>
        <color indexed="8"/>
        <rFont val="굴림체"/>
        <family val="3"/>
        <charset val="129"/>
      </rPr>
      <t xml:space="preserve"> </t>
    </r>
    <r>
      <rPr>
        <sz val="10"/>
        <rFont val="돋움"/>
        <family val="3"/>
        <charset val="129"/>
      </rPr>
      <t>조명시스템</t>
    </r>
    <r>
      <rPr>
        <sz val="9"/>
        <color indexed="8"/>
        <rFont val="굴림체"/>
        <family val="3"/>
        <charset val="129"/>
      </rPr>
      <t xml:space="preserve"> </t>
    </r>
    <r>
      <rPr>
        <sz val="10"/>
        <rFont val="돋움"/>
        <family val="3"/>
        <charset val="129"/>
      </rPr>
      <t>객선</t>
    </r>
    <r>
      <rPr>
        <sz val="9"/>
        <color indexed="8"/>
        <rFont val="굴림체"/>
        <family val="3"/>
        <charset val="129"/>
      </rPr>
      <t xml:space="preserve"> </t>
    </r>
    <r>
      <rPr>
        <sz val="10"/>
        <rFont val="돋움"/>
        <family val="3"/>
        <charset val="129"/>
      </rPr>
      <t>제안서</t>
    </r>
    <r>
      <rPr>
        <sz val="9"/>
        <color indexed="8"/>
        <rFont val="굴림체"/>
        <family val="3"/>
        <charset val="129"/>
      </rPr>
      <t xml:space="preserve"> </t>
    </r>
    <r>
      <rPr>
        <sz val="10"/>
        <rFont val="돋움"/>
        <family val="3"/>
        <charset val="129"/>
      </rPr>
      <t>심사평가회의</t>
    </r>
    <r>
      <rPr>
        <sz val="9"/>
        <color indexed="8"/>
        <rFont val="굴림체"/>
        <family val="3"/>
        <charset val="129"/>
      </rPr>
      <t xml:space="preserve"> </t>
    </r>
    <r>
      <rPr>
        <sz val="10"/>
        <rFont val="돋움"/>
        <family val="3"/>
        <charset val="129"/>
      </rPr>
      <t>다과비</t>
    </r>
    <r>
      <rPr>
        <sz val="9"/>
        <color indexed="8"/>
        <rFont val="굴림체"/>
        <family val="3"/>
        <charset val="129"/>
      </rPr>
      <t/>
    </r>
    <phoneticPr fontId="3" type="noConversion"/>
  </si>
  <si>
    <t>쥬씨(을지로스타몰) 외</t>
    <phoneticPr fontId="12" type="noConversion"/>
  </si>
  <si>
    <r>
      <rPr>
        <sz val="10"/>
        <rFont val="돋움"/>
        <family val="3"/>
        <charset val="129"/>
      </rPr>
      <t>강소진</t>
    </r>
    <r>
      <rPr>
        <sz val="9"/>
        <color indexed="8"/>
        <rFont val="굴림체"/>
        <family val="3"/>
        <charset val="129"/>
      </rPr>
      <t>,</t>
    </r>
    <r>
      <rPr>
        <sz val="10"/>
        <rFont val="돋움"/>
        <family val="3"/>
        <charset val="129"/>
      </rPr>
      <t>박남석</t>
    </r>
    <r>
      <rPr>
        <sz val="9"/>
        <color indexed="8"/>
        <rFont val="굴림체"/>
        <family val="3"/>
        <charset val="129"/>
      </rPr>
      <t>,</t>
    </r>
    <r>
      <rPr>
        <sz val="10"/>
        <rFont val="돋움"/>
        <family val="3"/>
        <charset val="129"/>
      </rPr>
      <t>이주환</t>
    </r>
    <r>
      <rPr>
        <sz val="9"/>
        <color indexed="8"/>
        <rFont val="굴림체"/>
        <family val="3"/>
        <charset val="129"/>
      </rPr>
      <t>,</t>
    </r>
    <r>
      <rPr>
        <sz val="10"/>
        <rFont val="돋움"/>
        <family val="3"/>
        <charset val="129"/>
      </rPr>
      <t>이중우</t>
    </r>
    <r>
      <rPr>
        <sz val="9"/>
        <color indexed="8"/>
        <rFont val="굴림체"/>
        <family val="3"/>
        <charset val="129"/>
      </rPr>
      <t>,</t>
    </r>
    <r>
      <rPr>
        <sz val="10"/>
        <rFont val="돋움"/>
        <family val="3"/>
        <charset val="129"/>
      </rPr>
      <t>황재만</t>
    </r>
    <r>
      <rPr>
        <sz val="9"/>
        <color indexed="8"/>
        <rFont val="굴림체"/>
        <family val="3"/>
        <charset val="129"/>
      </rPr>
      <t>,</t>
    </r>
    <r>
      <rPr>
        <sz val="10"/>
        <rFont val="돋움"/>
        <family val="3"/>
        <charset val="129"/>
      </rPr>
      <t>최신화</t>
    </r>
    <r>
      <rPr>
        <sz val="9"/>
        <color indexed="8"/>
        <rFont val="굴림체"/>
        <family val="3"/>
        <charset val="129"/>
      </rPr>
      <t>,</t>
    </r>
    <r>
      <rPr>
        <sz val="10"/>
        <rFont val="돋움"/>
        <family val="3"/>
        <charset val="129"/>
      </rPr>
      <t>김용주</t>
    </r>
    <r>
      <rPr>
        <sz val="9"/>
        <color indexed="8"/>
        <rFont val="굴림체"/>
        <family val="3"/>
        <charset val="129"/>
      </rPr>
      <t>,</t>
    </r>
    <r>
      <rPr>
        <sz val="10"/>
        <rFont val="돋움"/>
        <family val="3"/>
        <charset val="129"/>
      </rPr>
      <t>송석</t>
    </r>
    <phoneticPr fontId="3" type="noConversion"/>
  </si>
  <si>
    <t>민 샌드위치 외</t>
    <phoneticPr fontId="12" type="noConversion"/>
  </si>
  <si>
    <t>2023.07.21</t>
    <phoneticPr fontId="12" type="noConversion"/>
  </si>
  <si>
    <r>
      <rPr>
        <sz val="9"/>
        <color indexed="8"/>
        <rFont val="돋움"/>
        <family val="3"/>
        <charset val="129"/>
      </rPr>
      <t>경영관리팀</t>
    </r>
    <r>
      <rPr>
        <sz val="9"/>
        <color indexed="8"/>
        <rFont val="Arial"/>
        <family val="2"/>
      </rPr>
      <t xml:space="preserve"> </t>
    </r>
    <r>
      <rPr>
        <sz val="9"/>
        <color indexed="8"/>
        <rFont val="돋움"/>
        <family val="3"/>
        <charset val="129"/>
      </rPr>
      <t>사무실</t>
    </r>
    <r>
      <rPr>
        <sz val="9"/>
        <color indexed="8"/>
        <rFont val="Arial"/>
        <family val="2"/>
      </rPr>
      <t xml:space="preserve"> </t>
    </r>
    <r>
      <rPr>
        <sz val="9"/>
        <color indexed="8"/>
        <rFont val="돋움"/>
        <family val="3"/>
        <charset val="129"/>
      </rPr>
      <t>이전</t>
    </r>
    <r>
      <rPr>
        <sz val="9"/>
        <color indexed="8"/>
        <rFont val="Arial"/>
        <family val="2"/>
      </rPr>
      <t xml:space="preserve"> </t>
    </r>
    <r>
      <rPr>
        <sz val="9"/>
        <color indexed="8"/>
        <rFont val="돋움"/>
        <family val="3"/>
        <charset val="129"/>
      </rPr>
      <t>관련</t>
    </r>
    <r>
      <rPr>
        <sz val="9"/>
        <color indexed="8"/>
        <rFont val="Arial"/>
        <family val="2"/>
      </rPr>
      <t xml:space="preserve"> </t>
    </r>
    <r>
      <rPr>
        <sz val="9"/>
        <color indexed="8"/>
        <rFont val="돋움"/>
        <family val="3"/>
        <charset val="129"/>
      </rPr>
      <t>업무협의</t>
    </r>
    <r>
      <rPr>
        <sz val="9"/>
        <color indexed="8"/>
        <rFont val="Arial"/>
        <family val="2"/>
      </rPr>
      <t/>
    </r>
    <phoneticPr fontId="3" type="noConversion"/>
  </si>
  <si>
    <t>명화당 외</t>
    <phoneticPr fontId="12" type="noConversion"/>
  </si>
  <si>
    <t>계좌이체</t>
    <phoneticPr fontId="12" type="noConversion"/>
  </si>
  <si>
    <t>현승은,김도희</t>
    <phoneticPr fontId="12" type="noConversion"/>
  </si>
  <si>
    <t>명동 디지털조명장비 실연평가 업무추진비</t>
    <phoneticPr fontId="12" type="noConversion"/>
  </si>
  <si>
    <t>주식회사 아성다이소 외</t>
    <phoneticPr fontId="12" type="noConversion"/>
  </si>
  <si>
    <t>조명감독 김명수,이승희,탁형선 외 12인</t>
    <phoneticPr fontId="12" type="noConversion"/>
  </si>
  <si>
    <t>2023년 청년인턴 및 연수단원 간담회</t>
    <phoneticPr fontId="12" type="noConversion"/>
  </si>
  <si>
    <t>네이버파이낸셜㈜ 외</t>
    <phoneticPr fontId="12" type="noConversion"/>
  </si>
  <si>
    <t>이사회 자료 보고 및 다과비</t>
    <phoneticPr fontId="12" type="noConversion"/>
  </si>
  <si>
    <t>자문회의 공연평가회의 상반기 다과 구입</t>
    <phoneticPr fontId="12" type="noConversion"/>
  </si>
  <si>
    <t>어린이청소년극연구소 업무협의 다과구입</t>
    <phoneticPr fontId="12" type="noConversion"/>
  </si>
  <si>
    <t>김성제,김미선,손준형,김혜연,최하정,이혜진</t>
    <phoneticPr fontId="12" type="noConversion"/>
  </si>
  <si>
    <t>신입직원 업무추진비 입사교육 식비</t>
    <phoneticPr fontId="12" type="noConversion"/>
  </si>
  <si>
    <t>내부직원 면담</t>
    <phoneticPr fontId="12" type="noConversion"/>
  </si>
  <si>
    <t>2023.08.03</t>
    <phoneticPr fontId="12" type="noConversion"/>
  </si>
  <si>
    <t xml:space="preserve">국립극단 이전 관련 임직원 간담회 </t>
    <phoneticPr fontId="12" type="noConversion"/>
  </si>
  <si>
    <t>㈜다비드에프엔씨 외</t>
    <phoneticPr fontId="12" type="noConversion"/>
  </si>
  <si>
    <t>국립극단 임직원 64명</t>
    <phoneticPr fontId="12" type="noConversion"/>
  </si>
  <si>
    <t>문체부 차관 및 직원 면담 간담 다과 구매</t>
    <phoneticPr fontId="12" type="noConversion"/>
  </si>
  <si>
    <t>무대기술팀 업무추진비</t>
    <phoneticPr fontId="12" type="noConversion"/>
  </si>
  <si>
    <t>어.청</t>
    <phoneticPr fontId="12" type="noConversion"/>
  </si>
  <si>
    <t>2023.08.05</t>
    <phoneticPr fontId="12" type="noConversion"/>
  </si>
  <si>
    <t>경영관리팀 사무실 이전 업무추진비(3건)</t>
    <phoneticPr fontId="12" type="noConversion"/>
  </si>
  <si>
    <t>국빈 외</t>
    <phoneticPr fontId="12" type="noConversion"/>
  </si>
  <si>
    <t>신민희,백예나 외13명</t>
    <phoneticPr fontId="12" type="noConversion"/>
  </si>
  <si>
    <t>2023.08.09</t>
    <phoneticPr fontId="12" type="noConversion"/>
  </si>
  <si>
    <t xml:space="preserve">임직원 간담회 사진촬영 </t>
    <phoneticPr fontId="12" type="noConversion"/>
  </si>
  <si>
    <t>잭필름</t>
    <phoneticPr fontId="12" type="noConversion"/>
  </si>
  <si>
    <t>계좌이체</t>
    <phoneticPr fontId="12" type="noConversion"/>
  </si>
  <si>
    <t>작품개발팀 업무추진비</t>
    <phoneticPr fontId="12" type="noConversion"/>
  </si>
  <si>
    <t>경영관리팀장 직원 인사 면담</t>
    <phoneticPr fontId="12" type="noConversion"/>
  </si>
  <si>
    <t>2023.08.23</t>
    <phoneticPr fontId="12" type="noConversion"/>
  </si>
  <si>
    <t>어린이청소년극연구소 유관 단체 업무 협의</t>
    <phoneticPr fontId="12" type="noConversion"/>
  </si>
  <si>
    <t>주식회사 에스씨케이컴퍼니</t>
    <phoneticPr fontId="12" type="noConversion"/>
  </si>
  <si>
    <t>방지영,김혜영,김성제,손준형</t>
    <phoneticPr fontId="12" type="noConversion"/>
  </si>
  <si>
    <t>홍보마케팅팀</t>
    <phoneticPr fontId="12" type="noConversion"/>
  </si>
  <si>
    <t>2023.08.25</t>
    <phoneticPr fontId="12" type="noConversion"/>
  </si>
  <si>
    <t>홍보마케팅팀 간담회</t>
    <phoneticPr fontId="12" type="noConversion"/>
  </si>
  <si>
    <t>60초 피자(대학로점)</t>
    <phoneticPr fontId="12" type="noConversion"/>
  </si>
  <si>
    <t>이현아 외12명</t>
    <phoneticPr fontId="12" type="noConversion"/>
  </si>
  <si>
    <t>직원체육대회</t>
    <phoneticPr fontId="12" type="noConversion"/>
  </si>
  <si>
    <t>소통간담회(★조)</t>
    <phoneticPr fontId="12" type="noConversion"/>
  </si>
  <si>
    <t>슬로우파크 외</t>
    <phoneticPr fontId="12" type="noConversion"/>
  </si>
  <si>
    <t>어린이청소년극연구소 연구개발 파트 직원 간담회</t>
    <phoneticPr fontId="12" type="noConversion"/>
  </si>
  <si>
    <t>어린이청소년극연구소 간담회</t>
    <phoneticPr fontId="12" type="noConversion"/>
  </si>
  <si>
    <t>단체협약 및 임금협약 업무협의</t>
    <phoneticPr fontId="12" type="noConversion"/>
  </si>
  <si>
    <t>직원체육대회</t>
    <phoneticPr fontId="12" type="noConversion"/>
  </si>
  <si>
    <t>소통간담회(2조)</t>
    <phoneticPr fontId="12" type="noConversion"/>
  </si>
  <si>
    <t>진작카키안국점 외</t>
    <phoneticPr fontId="12" type="noConversion"/>
  </si>
  <si>
    <t>법인운영</t>
  </si>
  <si>
    <t>소통간담회(간조)</t>
    <phoneticPr fontId="12" type="noConversion"/>
  </si>
  <si>
    <t>국립현대미술관 외</t>
    <phoneticPr fontId="12" type="noConversion"/>
  </si>
  <si>
    <t>소통간담회(9조)</t>
    <phoneticPr fontId="12" type="noConversion"/>
  </si>
  <si>
    <t>미도인 대학로 외</t>
    <phoneticPr fontId="12" type="noConversion"/>
  </si>
  <si>
    <t>국립예술단체 유관기관 간담회</t>
    <phoneticPr fontId="12" type="noConversion"/>
  </si>
  <si>
    <t>사업추진비</t>
    <phoneticPr fontId="3" type="noConversion"/>
  </si>
  <si>
    <t>주식회사 에스씨케이컴퍼니 외</t>
    <phoneticPr fontId="12" type="noConversion"/>
  </si>
  <si>
    <t>직원체육대회</t>
    <phoneticPr fontId="12" type="noConversion"/>
  </si>
  <si>
    <t>소통간담회(회조)</t>
    <phoneticPr fontId="12" type="noConversion"/>
  </si>
  <si>
    <t>자매집 외</t>
    <phoneticPr fontId="12" type="noConversion"/>
  </si>
  <si>
    <t>국립오페라단 업무간담</t>
    <phoneticPr fontId="12" type="noConversion"/>
  </si>
  <si>
    <t xml:space="preserve">소통간담회(6조) </t>
    <phoneticPr fontId="12" type="noConversion"/>
  </si>
  <si>
    <t>직원체육대회</t>
    <phoneticPr fontId="12" type="noConversion"/>
  </si>
  <si>
    <t>소통간담회(4조)</t>
    <phoneticPr fontId="12" type="noConversion"/>
  </si>
  <si>
    <t>미트볼라운지 삼청점 외</t>
    <phoneticPr fontId="12" type="noConversion"/>
  </si>
  <si>
    <t>법인카드</t>
    <phoneticPr fontId="12" type="noConversion"/>
  </si>
  <si>
    <t>손준형,김정빈,박소영,김도희</t>
    <phoneticPr fontId="12" type="noConversion"/>
  </si>
  <si>
    <t>제 7차채용 신규직원 입사교육 식비</t>
    <phoneticPr fontId="12" type="noConversion"/>
  </si>
  <si>
    <t>2023.10.05</t>
    <phoneticPr fontId="12" type="noConversion"/>
  </si>
  <si>
    <t>소통간담회(5조)</t>
    <phoneticPr fontId="12" type="noConversion"/>
  </si>
  <si>
    <t>주식회사 정돈 외</t>
    <phoneticPr fontId="12" type="noConversion"/>
  </si>
  <si>
    <t>박예원,이승수,강민정,임윤희</t>
    <phoneticPr fontId="12" type="noConversion"/>
  </si>
  <si>
    <t>소통간담회(8조)</t>
    <phoneticPr fontId="12" type="noConversion"/>
  </si>
  <si>
    <t>(주) 인터파크INT_ENT 외</t>
    <phoneticPr fontId="12" type="noConversion"/>
  </si>
  <si>
    <t>음창인,김수현,최하정,정준원</t>
    <phoneticPr fontId="12" type="noConversion"/>
  </si>
  <si>
    <t>2023.10.06</t>
    <phoneticPr fontId="12" type="noConversion"/>
  </si>
  <si>
    <t>소통간담회(소조)</t>
    <phoneticPr fontId="12" type="noConversion"/>
  </si>
  <si>
    <t>호호식당 대학로 외</t>
    <phoneticPr fontId="12" type="noConversion"/>
  </si>
  <si>
    <t>이현아,류선영,최하정,박소영</t>
    <phoneticPr fontId="12" type="noConversion"/>
  </si>
  <si>
    <t>2023.10.11</t>
    <phoneticPr fontId="12" type="noConversion"/>
  </si>
  <si>
    <t>소통간담회(12조)</t>
    <phoneticPr fontId="12" type="noConversion"/>
  </si>
  <si>
    <t>(주)문화재청(유포러스) 외</t>
    <phoneticPr fontId="12" type="noConversion"/>
  </si>
  <si>
    <t>김용주,장도희,노소연,박지혜</t>
    <phoneticPr fontId="12" type="noConversion"/>
  </si>
  <si>
    <t>2023.10.11</t>
    <phoneticPr fontId="12" type="noConversion"/>
  </si>
  <si>
    <t>업무추진비</t>
    <phoneticPr fontId="12" type="noConversion"/>
  </si>
  <si>
    <t>소통간담회(는조)</t>
    <phoneticPr fontId="12" type="noConversion"/>
  </si>
  <si>
    <t>에이치에이치엠컴퍼니 주식회사 외</t>
    <phoneticPr fontId="12" type="noConversion"/>
  </si>
  <si>
    <t>정병옥,나혜민,김수현,손주형</t>
    <phoneticPr fontId="12" type="noConversion"/>
  </si>
  <si>
    <t>2023.10.12</t>
    <phoneticPr fontId="12" type="noConversion"/>
  </si>
  <si>
    <t>소통간담회(11조)</t>
    <phoneticPr fontId="12" type="noConversion"/>
  </si>
  <si>
    <t>자이온 종로점 외</t>
    <phoneticPr fontId="12" type="noConversion"/>
  </si>
  <si>
    <t>이송이,박지수,윤성희,이다미</t>
    <phoneticPr fontId="12" type="noConversion"/>
  </si>
  <si>
    <t>소통간담회(1조)</t>
    <phoneticPr fontId="12" type="noConversion"/>
  </si>
  <si>
    <t>겔러리카페 외</t>
    <phoneticPr fontId="12" type="noConversion"/>
  </si>
  <si>
    <t>현승은,김윤형,경은주,최우영</t>
    <phoneticPr fontId="12" type="noConversion"/>
  </si>
  <si>
    <t>2023.10.13</t>
    <phoneticPr fontId="12" type="noConversion"/>
  </si>
  <si>
    <t>업무추진비</t>
    <phoneticPr fontId="12" type="noConversion"/>
  </si>
  <si>
    <t>소통간담회(7조)</t>
    <phoneticPr fontId="12" type="noConversion"/>
  </si>
  <si>
    <t>우물집 외</t>
    <phoneticPr fontId="12" type="noConversion"/>
  </si>
  <si>
    <t>정병옥,이정현,송석,강현정</t>
    <phoneticPr fontId="12" type="noConversion"/>
  </si>
  <si>
    <t>2023.10.19</t>
    <phoneticPr fontId="12" type="noConversion"/>
  </si>
  <si>
    <t>소통간담회(립조)</t>
    <phoneticPr fontId="12" type="noConversion"/>
  </si>
  <si>
    <t>이태리제 외</t>
    <phoneticPr fontId="12" type="noConversion"/>
  </si>
  <si>
    <t>홍영진,이정현,김도희,박지혜</t>
    <phoneticPr fontId="12" type="noConversion"/>
  </si>
  <si>
    <t>홍보마케팅팀 간담회</t>
    <phoneticPr fontId="12" type="noConversion"/>
  </si>
  <si>
    <t>2023.10.23</t>
    <phoneticPr fontId="12" type="noConversion"/>
  </si>
  <si>
    <t>소통간담회(10조)</t>
    <phoneticPr fontId="12" type="noConversion"/>
  </si>
  <si>
    <t>우아한형제들 외</t>
    <phoneticPr fontId="12" type="noConversion"/>
  </si>
  <si>
    <t>법인카드</t>
    <phoneticPr fontId="12" type="noConversion"/>
  </si>
  <si>
    <t>홍영진,조영채,이슬예</t>
    <phoneticPr fontId="12" type="noConversion"/>
  </si>
  <si>
    <t>법인운영</t>
    <phoneticPr fontId="12" type="noConversion"/>
  </si>
  <si>
    <t>국정감사 현장대응 및 담당자 업무협의</t>
    <phoneticPr fontId="12" type="noConversion"/>
  </si>
  <si>
    <t>국정감사 현장대응 및 담당자 업무협의</t>
    <phoneticPr fontId="12" type="noConversion"/>
  </si>
  <si>
    <t>유관단체 관계자 업무 간담</t>
    <phoneticPr fontId="12" type="noConversion"/>
  </si>
  <si>
    <t>8차 채용 인사위원 다과</t>
    <phoneticPr fontId="12" type="noConversion"/>
  </si>
  <si>
    <t>무대기술팀 탱크무대진행스태프 간담회</t>
    <phoneticPr fontId="12" type="noConversion"/>
  </si>
  <si>
    <t>무대기술팀 탱크무대진행스태프 간담회</t>
    <phoneticPr fontId="12" type="noConversion"/>
  </si>
  <si>
    <t>디지털 조명장비 구매 제안서 심사 평가회의 다과</t>
    <phoneticPr fontId="12" type="noConversion"/>
  </si>
  <si>
    <t>2023.11.02</t>
    <phoneticPr fontId="12" type="noConversion"/>
  </si>
  <si>
    <t>직원체육대회</t>
  </si>
  <si>
    <t>소통간담회(나조)</t>
    <phoneticPr fontId="12" type="noConversion"/>
  </si>
  <si>
    <t>북촌도담 외</t>
    <phoneticPr fontId="12" type="noConversion"/>
  </si>
  <si>
    <t>김용주,김보배,이다미,김주빈</t>
    <phoneticPr fontId="12" type="noConversion"/>
  </si>
  <si>
    <t>2023.11.02</t>
    <phoneticPr fontId="12" type="noConversion"/>
  </si>
  <si>
    <t>소통간담회(국조)</t>
    <phoneticPr fontId="12" type="noConversion"/>
  </si>
  <si>
    <t>스케치 외</t>
    <phoneticPr fontId="12" type="noConversion"/>
  </si>
  <si>
    <t>손준형,경은주,최신화,강민정</t>
    <phoneticPr fontId="12" type="noConversion"/>
  </si>
  <si>
    <t>법인운영</t>
    <phoneticPr fontId="12" type="noConversion"/>
  </si>
  <si>
    <t>홍보마케팅팀 영상화 사업 간담회</t>
    <phoneticPr fontId="12" type="noConversion"/>
  </si>
  <si>
    <t>작품개발팀 부서 간담회</t>
    <phoneticPr fontId="12" type="noConversion"/>
  </si>
  <si>
    <t>경영관리팀장 간담회</t>
    <phoneticPr fontId="12" type="noConversion"/>
  </si>
  <si>
    <t>어린이청소년극연구소 간담회 직원 소통회비</t>
    <phoneticPr fontId="12" type="noConversion"/>
  </si>
  <si>
    <t>어린이청소년극연구소 간담회 직원 소통회비</t>
    <phoneticPr fontId="12" type="noConversion"/>
  </si>
  <si>
    <t>팀,단원 업무협의간담회</t>
    <phoneticPr fontId="12" type="noConversion"/>
  </si>
  <si>
    <t>어린이청소년극연구소 간담회 직원 소통회비</t>
    <phoneticPr fontId="12" type="noConversion"/>
  </si>
  <si>
    <t>2023.11.16</t>
    <phoneticPr fontId="12" type="noConversion"/>
  </si>
  <si>
    <t>관서업무비</t>
    <phoneticPr fontId="12" type="noConversion"/>
  </si>
  <si>
    <t>소통간담회(통조)</t>
    <phoneticPr fontId="12" type="noConversion"/>
  </si>
  <si>
    <t>에이디디(ADD COFFEE) 외</t>
    <phoneticPr fontId="12" type="noConversion"/>
  </si>
  <si>
    <t>김윤형,이병석,이민희,정준원,이지윤</t>
    <phoneticPr fontId="12" type="noConversion"/>
  </si>
  <si>
    <t>소통간담회(13조)</t>
    <phoneticPr fontId="12" type="noConversion"/>
  </si>
  <si>
    <t>익선디미방 외</t>
    <phoneticPr fontId="12" type="noConversion"/>
  </si>
  <si>
    <t>류선영,김보배,김현지,김민주</t>
    <phoneticPr fontId="12" type="noConversion"/>
  </si>
  <si>
    <t>공연기획팀 간담회비 퇴사직원 송별 및 단합 소통 도모</t>
    <phoneticPr fontId="12" type="noConversion"/>
  </si>
  <si>
    <t>어린이청소년극연구소 간담회</t>
    <phoneticPr fontId="12" type="noConversion"/>
  </si>
  <si>
    <t>계약 관련 업무 간담회</t>
    <phoneticPr fontId="12" type="noConversion"/>
  </si>
  <si>
    <t>청년인턴 및 연수단원 간담회</t>
    <phoneticPr fontId="12" type="noConversion"/>
  </si>
  <si>
    <t>2023.11.24</t>
    <phoneticPr fontId="12" type="noConversion"/>
  </si>
  <si>
    <t>소통간담회(신조)</t>
    <phoneticPr fontId="12" type="noConversion"/>
  </si>
  <si>
    <t>주식회사 니로사 외</t>
    <phoneticPr fontId="12" type="noConversion"/>
  </si>
  <si>
    <t>김미선,이송이,강현정,장도희</t>
    <phoneticPr fontId="12" type="noConversion"/>
  </si>
  <si>
    <t>2023.11.27</t>
    <phoneticPr fontId="12" type="noConversion"/>
  </si>
  <si>
    <t>관서업무비</t>
    <phoneticPr fontId="12" type="noConversion"/>
  </si>
  <si>
    <t>노사협의회</t>
    <phoneticPr fontId="12" type="noConversion"/>
  </si>
  <si>
    <t>4분기 노사협의회 업무협의 간담(8명)</t>
  </si>
  <si>
    <t>스케치</t>
    <phoneticPr fontId="12" type="noConversion"/>
  </si>
  <si>
    <t>오현실,신민희,.정광호,김민주,김나래,정병옥,김병석,이정현</t>
  </si>
  <si>
    <t>소통간담회(3조)</t>
    <phoneticPr fontId="12" type="noConversion"/>
  </si>
  <si>
    <t>파파야리프 코엑스점 외</t>
    <phoneticPr fontId="12" type="noConversion"/>
  </si>
  <si>
    <t>이민희,나혜민,박선영,김주빈</t>
    <phoneticPr fontId="12" type="noConversion"/>
  </si>
  <si>
    <t>소통간담회(담조)</t>
    <phoneticPr fontId="12" type="noConversion"/>
  </si>
  <si>
    <t>주식회사 프리츠 외</t>
    <phoneticPr fontId="12" type="noConversion"/>
  </si>
  <si>
    <t>박예원,박정현,김정연,최우영</t>
    <phoneticPr fontId="12" type="noConversion"/>
  </si>
  <si>
    <t>2023.11.28</t>
    <phoneticPr fontId="12" type="noConversion"/>
  </si>
  <si>
    <t>소통간담회(극조)</t>
    <phoneticPr fontId="12" type="noConversion"/>
  </si>
  <si>
    <t>카르페가든 외</t>
    <phoneticPr fontId="12" type="noConversion"/>
  </si>
  <si>
    <t>현승은,이승수,노소연,김현지</t>
    <phoneticPr fontId="12" type="noConversion"/>
  </si>
  <si>
    <t>법률자문 업무추진비 다과</t>
    <phoneticPr fontId="12" type="noConversion"/>
  </si>
  <si>
    <t>직원 해외연수 간담회</t>
    <phoneticPr fontId="12" type="noConversion"/>
  </si>
  <si>
    <t>소통간담회 직원 의견 수렴 간담회</t>
    <phoneticPr fontId="12" type="noConversion"/>
  </si>
  <si>
    <t>정보공개심의회 다과</t>
    <phoneticPr fontId="12" type="noConversion"/>
  </si>
  <si>
    <t>경영관리팀</t>
    <phoneticPr fontId="12" type="noConversion"/>
  </si>
  <si>
    <t>2023.12.06</t>
    <phoneticPr fontId="12" type="noConversion"/>
  </si>
  <si>
    <t>종무식 간담회 장소 예약</t>
    <phoneticPr fontId="12" type="noConversion"/>
  </si>
  <si>
    <t>경영관리팀 퇴사직원송별 및 직원 격려간담</t>
    <phoneticPr fontId="12" type="noConversion"/>
  </si>
  <si>
    <t>어.청</t>
    <phoneticPr fontId="12" type="noConversion"/>
  </si>
  <si>
    <t>2023.12.20</t>
    <phoneticPr fontId="12" type="noConversion"/>
  </si>
  <si>
    <t>청소년극 공연평가위원 회의 다과비</t>
  </si>
  <si>
    <t>스타벅스코리아 외</t>
    <phoneticPr fontId="12" type="noConversion"/>
  </si>
  <si>
    <t>이미라,이철희,성무량,김성제,김미선</t>
    <phoneticPr fontId="12" type="noConversion"/>
  </si>
  <si>
    <t>제5차 인사위원회 인사위원 다과</t>
    <phoneticPr fontId="12" type="noConversion"/>
  </si>
  <si>
    <t>종무식 필요물품 구입(꽃다발,기프트카드)</t>
    <phoneticPr fontId="12" type="noConversion"/>
  </si>
  <si>
    <t>작품개발팀 업무추진비 부서 송년 간담회</t>
    <phoneticPr fontId="12" type="noConversion"/>
  </si>
  <si>
    <t>2023.12.22</t>
    <phoneticPr fontId="12" type="noConversion"/>
  </si>
  <si>
    <t>팀,단원 업무협의간담회</t>
    <phoneticPr fontId="12" type="noConversion"/>
  </si>
  <si>
    <t>시즌단원 간담회</t>
    <phoneticPr fontId="12" type="noConversion"/>
  </si>
  <si>
    <t>국빈</t>
    <phoneticPr fontId="12" type="noConversion"/>
  </si>
  <si>
    <t>강민지 외 26명</t>
    <phoneticPr fontId="3" type="noConversion"/>
  </si>
  <si>
    <t>관서업무비</t>
    <phoneticPr fontId="12" type="noConversion"/>
  </si>
  <si>
    <t>합 계</t>
    <phoneticPr fontId="12" type="noConversion"/>
  </si>
  <si>
    <t>박보영,이현아,김보배,이정현,이송이,임윤희,조영채,노소연,정진영,최우영,박선영,손주형,장인영</t>
    <phoneticPr fontId="12" type="noConversion"/>
  </si>
  <si>
    <t>김광보,오현실,신민희,현승은,정병옥,박예원,이민희,송한유,김민주,김도희,이다미</t>
    <phoneticPr fontId="12" type="noConversion"/>
  </si>
  <si>
    <t>박보영,이현아,김보배,이정현,이송이,임윤희,조영채,노소연,정진영,최우영,박선영,손주형,이지윤,장인영</t>
    <phoneticPr fontId="12" type="noConversion"/>
  </si>
  <si>
    <t>김옥경,김나래,김윤형,김정연,박성연,강현정,박소영,강민정,김현지,김주빈,이효주</t>
    <phoneticPr fontId="12" type="noConversion"/>
  </si>
  <si>
    <t>김성제,김미선,손준형,최하정,이혜진</t>
    <phoneticPr fontId="12" type="noConversion"/>
  </si>
  <si>
    <t>정용성,박지혜,이슬예,정준원,정다현,전은지</t>
    <phoneticPr fontId="12" type="noConversion"/>
  </si>
  <si>
    <t>정광호,음창인,박지수,이병석,박정현,김정빈,이승수,윤성희.송석</t>
    <phoneticPr fontId="12" type="noConversion"/>
  </si>
  <si>
    <t>시무식및종무식</t>
    <phoneticPr fontId="12" type="noConversion"/>
  </si>
  <si>
    <t>팀단원업무협의간담회</t>
    <phoneticPr fontId="12" type="noConversion"/>
  </si>
  <si>
    <t>직원체육대회</t>
    <phoneticPr fontId="12" type="noConversion"/>
  </si>
  <si>
    <t>이사회,자문회의식비</t>
    <phoneticPr fontId="12" type="noConversion"/>
  </si>
  <si>
    <t>g20</t>
    <phoneticPr fontId="12" type="noConversion"/>
  </si>
  <si>
    <t>시무식</t>
    <phoneticPr fontId="12" type="noConversion"/>
  </si>
  <si>
    <t>시무식</t>
    <phoneticPr fontId="12" type="noConversion"/>
  </si>
  <si>
    <t>시무식</t>
    <phoneticPr fontId="12" type="noConversion"/>
  </si>
  <si>
    <t>종무식</t>
    <phoneticPr fontId="12" type="noConversion"/>
  </si>
  <si>
    <t>종무식</t>
    <phoneticPr fontId="12" type="noConversion"/>
  </si>
  <si>
    <t>2023.12.22</t>
    <phoneticPr fontId="3" type="noConversion"/>
  </si>
  <si>
    <t>서울리에(0200000000) 외</t>
    <phoneticPr fontId="12" type="noConversion"/>
  </si>
  <si>
    <t>(2023.12.31 기준)</t>
    <phoneticPr fontId="3" type="noConversion"/>
  </si>
  <si>
    <t>법인카드</t>
    <phoneticPr fontId="3" type="noConversion"/>
  </si>
  <si>
    <t>민 샌드위치(0263405358) 외</t>
    <phoneticPr fontId="12" type="noConversion"/>
  </si>
  <si>
    <t>쥬씨(을지로스타몰) 외</t>
    <phoneticPr fontId="3" type="noConversion"/>
  </si>
  <si>
    <t>민 샌드위치 외</t>
    <phoneticPr fontId="3" type="noConversion"/>
  </si>
  <si>
    <t>주식회사 아성다이소 외</t>
    <phoneticPr fontId="3" type="noConversion"/>
  </si>
  <si>
    <t>무대기술팀 팀원</t>
  </si>
  <si>
    <t>무대기술팀 팀원</t>
    <phoneticPr fontId="3" type="noConversion"/>
  </si>
  <si>
    <r>
      <rPr>
        <sz val="9"/>
        <rFont val="맑은 고딕"/>
        <family val="3"/>
        <charset val="129"/>
        <scheme val="major"/>
      </rPr>
      <t>무댁기술팀 명동예술극장</t>
    </r>
    <r>
      <rPr>
        <sz val="9"/>
        <color indexed="8"/>
        <rFont val="맑은 고딕"/>
        <family val="3"/>
        <charset val="129"/>
        <scheme val="major"/>
      </rPr>
      <t xml:space="preserve"> </t>
    </r>
    <r>
      <rPr>
        <sz val="9"/>
        <rFont val="맑은 고딕"/>
        <family val="3"/>
        <charset val="129"/>
        <scheme val="major"/>
      </rPr>
      <t>콘솔</t>
    </r>
    <r>
      <rPr>
        <sz val="9"/>
        <color indexed="8"/>
        <rFont val="맑은 고딕"/>
        <family val="3"/>
        <charset val="129"/>
        <scheme val="major"/>
      </rPr>
      <t xml:space="preserve"> </t>
    </r>
    <r>
      <rPr>
        <sz val="9"/>
        <rFont val="맑은 고딕"/>
        <family val="3"/>
        <charset val="129"/>
        <scheme val="major"/>
      </rPr>
      <t>교체</t>
    </r>
    <r>
      <rPr>
        <sz val="9"/>
        <color indexed="8"/>
        <rFont val="맑은 고딕"/>
        <family val="3"/>
        <charset val="129"/>
        <scheme val="major"/>
      </rPr>
      <t xml:space="preserve"> </t>
    </r>
    <r>
      <rPr>
        <sz val="9"/>
        <rFont val="맑은 고딕"/>
        <family val="3"/>
        <charset val="129"/>
        <scheme val="major"/>
      </rPr>
      <t>구매</t>
    </r>
    <r>
      <rPr>
        <sz val="9"/>
        <color indexed="8"/>
        <rFont val="맑은 고딕"/>
        <family val="3"/>
        <charset val="129"/>
        <scheme val="major"/>
      </rPr>
      <t xml:space="preserve"> </t>
    </r>
    <r>
      <rPr>
        <sz val="9"/>
        <rFont val="맑은 고딕"/>
        <family val="3"/>
        <charset val="129"/>
        <scheme val="major"/>
      </rPr>
      <t>자문회의</t>
    </r>
    <r>
      <rPr>
        <sz val="9"/>
        <color indexed="8"/>
        <rFont val="맑은 고딕"/>
        <family val="3"/>
        <charset val="129"/>
        <scheme val="major"/>
      </rPr>
      <t xml:space="preserve"> </t>
    </r>
    <r>
      <rPr>
        <sz val="9"/>
        <rFont val="맑은 고딕"/>
        <family val="3"/>
        <charset val="129"/>
        <scheme val="major"/>
      </rPr>
      <t/>
    </r>
    <phoneticPr fontId="3" type="noConversion"/>
  </si>
  <si>
    <t>무대기술팀 업무협의 간담</t>
  </si>
  <si>
    <t>무대기술팀 부천아트센터 무대 조명 자문 간담</t>
  </si>
  <si>
    <t>무대기술팀 음향,의상파트 간담</t>
  </si>
  <si>
    <t>무대기술팀 조명파트 1분기 간담</t>
  </si>
  <si>
    <t>무대기술팀 만선 스태프 간담</t>
  </si>
  <si>
    <t>무대기술팀 무대파트 간담</t>
  </si>
  <si>
    <t>무대기술팀 조명파트 2분기 간담</t>
  </si>
  <si>
    <t>무대기술팀 탱크무대진행스태프 간담</t>
  </si>
  <si>
    <t>무대기술팀 의상파트 간담</t>
  </si>
  <si>
    <t>무대기술팀 극장이전 준비 간담</t>
    <phoneticPr fontId="3" type="noConversion"/>
  </si>
  <si>
    <t xml:space="preserve">명동예술극장 조명시스템 객선 제안서 심사평가회의 </t>
    <phoneticPr fontId="3" type="noConversion"/>
  </si>
  <si>
    <t xml:space="preserve">명동예술극장 조명시스템 객선 제안서 심사평가회의 </t>
    <phoneticPr fontId="3" type="noConversion"/>
  </si>
  <si>
    <t xml:space="preserve">명동 디지털조명장비 실연평가 </t>
    <phoneticPr fontId="3" type="noConversion"/>
  </si>
  <si>
    <t>무대기술팀 국립극장 업무 간담</t>
    <phoneticPr fontId="3" type="noConversion"/>
  </si>
  <si>
    <t>무대기술팀 팀원</t>
    <phoneticPr fontId="3" type="noConversion"/>
  </si>
  <si>
    <t>무대기술팀 팀원 및 관계자</t>
    <phoneticPr fontId="3" type="noConversion"/>
  </si>
  <si>
    <t>무대기술팀 디지털 조명장비 구매 제안서 심사 평가</t>
    <phoneticPr fontId="3" type="noConversion"/>
  </si>
  <si>
    <t>쏭타이치앙마이(027495170) 외</t>
    <phoneticPr fontId="3" type="noConversion"/>
  </si>
  <si>
    <t>가드니아(0260316900) 외</t>
    <phoneticPr fontId="3" type="noConversion"/>
  </si>
  <si>
    <t>어.청 팀원</t>
  </si>
  <si>
    <t>어.청 팀원</t>
    <phoneticPr fontId="3" type="noConversion"/>
  </si>
  <si>
    <t>어린이청소년극연구소 간담</t>
  </si>
  <si>
    <t>어린이청소년극연구소 연구개발파트 간담</t>
  </si>
  <si>
    <t>어.청 팀원 및 관계자</t>
    <phoneticPr fontId="3" type="noConversion"/>
  </si>
  <si>
    <t>어린이청소년극연구소 소통 간담</t>
    <phoneticPr fontId="3" type="noConversion"/>
  </si>
  <si>
    <t>어.청 팀원 및 관계자</t>
    <phoneticPr fontId="3" type="noConversion"/>
  </si>
  <si>
    <t>어.청 팀원 및 관계자</t>
    <phoneticPr fontId="3" type="noConversion"/>
  </si>
  <si>
    <t xml:space="preserve">어린이청소년극연구소 간담 </t>
    <phoneticPr fontId="3" type="noConversion"/>
  </si>
  <si>
    <t>어린이청소년극연구소 업무협의 간담</t>
    <phoneticPr fontId="3" type="noConversion"/>
  </si>
  <si>
    <t>어린이청소년극연구소 업무협의 소통간담</t>
    <phoneticPr fontId="3" type="noConversion"/>
  </si>
  <si>
    <t>레몬마트 외</t>
    <phoneticPr fontId="3" type="noConversion"/>
  </si>
  <si>
    <t>무대기술팀 업무간담</t>
    <phoneticPr fontId="3" type="noConversion"/>
  </si>
  <si>
    <r>
      <rPr>
        <sz val="9"/>
        <rFont val="맑은 고딕"/>
        <family val="3"/>
        <charset val="129"/>
        <scheme val="major"/>
      </rPr>
      <t>어린이청소년극연구소 어린이청소년극장</t>
    </r>
    <r>
      <rPr>
        <sz val="9"/>
        <color indexed="8"/>
        <rFont val="맑은 고딕"/>
        <family val="3"/>
        <charset val="129"/>
        <scheme val="major"/>
      </rPr>
      <t xml:space="preserve"> </t>
    </r>
    <r>
      <rPr>
        <sz val="9"/>
        <rFont val="맑은 고딕"/>
        <family val="3"/>
        <charset val="129"/>
        <scheme val="major"/>
      </rPr>
      <t>업무협의</t>
    </r>
    <r>
      <rPr>
        <sz val="9"/>
        <color indexed="8"/>
        <rFont val="맑은 고딕"/>
        <family val="3"/>
        <charset val="129"/>
        <scheme val="major"/>
      </rPr>
      <t/>
    </r>
    <phoneticPr fontId="3" type="noConversion"/>
  </si>
  <si>
    <t>어.청 팀원 및 관계자</t>
    <phoneticPr fontId="3" type="noConversion"/>
  </si>
  <si>
    <t>홍보마케팅팀 입사자 환영 간담비</t>
  </si>
  <si>
    <t>홍보마케팅팀 간담</t>
  </si>
  <si>
    <t>홍보마케팅팀 간담 업무 소통 및 분장</t>
  </si>
  <si>
    <t>홍보마케팅팀 영상화사업 간담</t>
  </si>
  <si>
    <t>홍보마케팅 팀원</t>
  </si>
  <si>
    <t xml:space="preserve">홍보마케팅팀 간담 </t>
  </si>
  <si>
    <t xml:space="preserve">홍보마케팅팀 간담 </t>
    <phoneticPr fontId="3" type="noConversion"/>
  </si>
  <si>
    <t>60초 피자(대학로점)</t>
    <phoneticPr fontId="3" type="noConversion"/>
  </si>
  <si>
    <t>우아한형제들 외</t>
    <phoneticPr fontId="3" type="noConversion"/>
  </si>
  <si>
    <t>우아한형제들 외</t>
    <phoneticPr fontId="3" type="noConversion"/>
  </si>
  <si>
    <t>홍보마케팅팀 예술감독송별 간담</t>
    <phoneticPr fontId="3" type="noConversion"/>
  </si>
  <si>
    <t>홍보마케팅팀 홍보마케팅 팀원환영 및 업무분장 간담</t>
    <phoneticPr fontId="3" type="noConversion"/>
  </si>
  <si>
    <t>홍보마케팅 팀원</t>
    <phoneticPr fontId="3" type="noConversion"/>
  </si>
  <si>
    <t>공연기획팀 팀원</t>
  </si>
  <si>
    <t>공연기획팀 퇴사직원 송별 및 단합 간담</t>
    <phoneticPr fontId="3" type="noConversion"/>
  </si>
  <si>
    <t>공연기획팀 간담</t>
  </si>
  <si>
    <t>공연기획팀 신규직원 환영 간담</t>
  </si>
  <si>
    <t>공연기획팀 간담비</t>
  </si>
  <si>
    <t>공연기획팀 2024 시즌단원 사전간담</t>
  </si>
  <si>
    <t>공연기획팀 제59회 동아연극상 시상식 간담</t>
  </si>
  <si>
    <t xml:space="preserve">공연기획팀 제작진행요원 사전 간담 </t>
    <phoneticPr fontId="3" type="noConversion"/>
  </si>
  <si>
    <t>공연기획팀 팀원 및 관계자</t>
  </si>
  <si>
    <t>공연기획팀 팀원 및 관계자</t>
    <phoneticPr fontId="3" type="noConversion"/>
  </si>
  <si>
    <t>공연기획팀 팀원 및 시즌단원</t>
    <phoneticPr fontId="3" type="noConversion"/>
  </si>
  <si>
    <t xml:space="preserve"> 국빈</t>
    <phoneticPr fontId="3" type="noConversion"/>
  </si>
  <si>
    <t xml:space="preserve"> 딤딤섬</t>
    <phoneticPr fontId="3" type="noConversion"/>
  </si>
  <si>
    <t>오이지 외</t>
    <phoneticPr fontId="3" type="noConversion"/>
  </si>
  <si>
    <t>(주)모자이크 베이커리</t>
    <phoneticPr fontId="3" type="noConversion"/>
  </si>
  <si>
    <t>작품개발팀 팀원</t>
  </si>
  <si>
    <t>작품개발팀 간담</t>
  </si>
  <si>
    <t>작품개발팀 간담</t>
    <phoneticPr fontId="3" type="noConversion"/>
  </si>
  <si>
    <t>작품개발팀  간담</t>
    <phoneticPr fontId="3" type="noConversion"/>
  </si>
  <si>
    <t>작품개발팀  송년 간담</t>
    <phoneticPr fontId="3" type="noConversion"/>
  </si>
  <si>
    <t>경영관리팀 팀원</t>
  </si>
  <si>
    <r>
      <t>(</t>
    </r>
    <r>
      <rPr>
        <sz val="9"/>
        <rFont val="맑은 고딕"/>
        <family val="3"/>
        <charset val="129"/>
        <scheme val="major"/>
      </rPr>
      <t>주</t>
    </r>
    <r>
      <rPr>
        <sz val="9"/>
        <color indexed="8"/>
        <rFont val="맑은 고딕"/>
        <family val="3"/>
        <charset val="129"/>
        <scheme val="major"/>
      </rPr>
      <t>)</t>
    </r>
    <r>
      <rPr>
        <sz val="9"/>
        <rFont val="맑은 고딕"/>
        <family val="3"/>
        <charset val="129"/>
        <scheme val="major"/>
      </rPr>
      <t>도마</t>
    </r>
    <r>
      <rPr>
        <sz val="9"/>
        <color indexed="8"/>
        <rFont val="맑은 고딕"/>
        <family val="3"/>
        <charset val="129"/>
        <scheme val="major"/>
      </rPr>
      <t xml:space="preserve"> (</t>
    </r>
    <r>
      <rPr>
        <sz val="9"/>
        <rFont val="맑은 고딕"/>
        <family val="3"/>
        <charset val="129"/>
        <scheme val="major"/>
      </rPr>
      <t>중림동점</t>
    </r>
    <r>
      <rPr>
        <sz val="9"/>
        <color indexed="8"/>
        <rFont val="맑은 고딕"/>
        <family val="3"/>
        <charset val="129"/>
        <scheme val="major"/>
      </rPr>
      <t>)(0260071856)외</t>
    </r>
    <phoneticPr fontId="3" type="noConversion"/>
  </si>
  <si>
    <t>2023.03.15</t>
    <phoneticPr fontId="3" type="noConversion"/>
  </si>
  <si>
    <t>봉황당(0211111111) 외</t>
    <phoneticPr fontId="3" type="noConversion"/>
  </si>
  <si>
    <t>신입직원</t>
    <phoneticPr fontId="3" type="noConversion"/>
  </si>
  <si>
    <t>신입직원</t>
    <phoneticPr fontId="3" type="noConversion"/>
  </si>
  <si>
    <t>신입직원</t>
    <phoneticPr fontId="3" type="noConversion"/>
  </si>
  <si>
    <t>신입직원</t>
    <phoneticPr fontId="3" type="noConversion"/>
  </si>
  <si>
    <t>신입직원</t>
    <phoneticPr fontId="3" type="noConversion"/>
  </si>
  <si>
    <t>청운숯불갈비(027112625) 외</t>
    <phoneticPr fontId="3" type="noConversion"/>
  </si>
  <si>
    <t>던킨-비알코리아(주)시청역점 외</t>
    <phoneticPr fontId="3" type="noConversion"/>
  </si>
  <si>
    <t>포컬포인트 외</t>
    <phoneticPr fontId="3" type="noConversion"/>
  </si>
  <si>
    <t>4차 채용 면접전형 인사위원 다과</t>
    <phoneticPr fontId="3" type="noConversion"/>
  </si>
  <si>
    <t>신규직원 입사교육</t>
    <phoneticPr fontId="3" type="noConversion"/>
  </si>
  <si>
    <t xml:space="preserve">신규직원 입사교육 </t>
  </si>
  <si>
    <t xml:space="preserve">신규직원 입사교육 </t>
    <phoneticPr fontId="3" type="noConversion"/>
  </si>
  <si>
    <t xml:space="preserve">연수단원 입사교육 </t>
  </si>
  <si>
    <t xml:space="preserve">신입직원 입사교육 </t>
  </si>
  <si>
    <t xml:space="preserve">신입직원 업무추진비 입사교육 </t>
  </si>
  <si>
    <t xml:space="preserve">제 7차채용 신규직원 입사교육 </t>
  </si>
  <si>
    <t xml:space="preserve">제 8차채용 신규직원 입사교육 </t>
  </si>
  <si>
    <t xml:space="preserve">명화당 외 </t>
    <phoneticPr fontId="3" type="noConversion"/>
  </si>
  <si>
    <t>네이버파이낸셜㈜ 외</t>
    <phoneticPr fontId="3" type="noConversion"/>
  </si>
  <si>
    <t>국립극단 이전 관련 임직원 간담회 소모품 구입</t>
    <phoneticPr fontId="3" type="noConversion"/>
  </si>
  <si>
    <t>㈜다비드에프엔씨 외</t>
    <phoneticPr fontId="3" type="noConversion"/>
  </si>
  <si>
    <t>국립극단 이전 임직원 간담(케이터링,음료)</t>
    <phoneticPr fontId="3" type="noConversion"/>
  </si>
  <si>
    <t>2023.08.05</t>
    <phoneticPr fontId="3" type="noConversion"/>
  </si>
  <si>
    <t>국빈(027638831) 외</t>
  </si>
  <si>
    <t xml:space="preserve">(주)티르브로스 보승회관 </t>
    <phoneticPr fontId="3" type="noConversion"/>
  </si>
  <si>
    <t>국회후생복지위원회 외</t>
    <phoneticPr fontId="3" type="noConversion"/>
  </si>
  <si>
    <t>(주)모자이크 베이커리 외</t>
    <phoneticPr fontId="3" type="noConversion"/>
  </si>
  <si>
    <t>경영관리팀 간담회</t>
    <phoneticPr fontId="3" type="noConversion"/>
  </si>
  <si>
    <t>계좌이체</t>
    <phoneticPr fontId="3" type="noConversion"/>
  </si>
  <si>
    <t>계좌이체</t>
    <phoneticPr fontId="3" type="noConversion"/>
  </si>
  <si>
    <t xml:space="preserve">인사위원 다과 </t>
    <phoneticPr fontId="3" type="noConversion"/>
  </si>
  <si>
    <t>경영관리팀 팀원 및 관계자</t>
    <phoneticPr fontId="3" type="noConversion"/>
  </si>
  <si>
    <t>경영평가 관계자</t>
    <phoneticPr fontId="3" type="noConversion"/>
  </si>
  <si>
    <t>인사위원 다과</t>
    <phoneticPr fontId="3" type="noConversion"/>
  </si>
  <si>
    <t>경영관리팀 간담</t>
    <phoneticPr fontId="3" type="noConversion"/>
  </si>
  <si>
    <t>경영관리팀 신규직원 환영 간담</t>
    <phoneticPr fontId="3" type="noConversion"/>
  </si>
  <si>
    <r>
      <rPr>
        <sz val="9"/>
        <rFont val="맑은 고딕"/>
        <family val="3"/>
        <charset val="129"/>
        <scheme val="major"/>
      </rPr>
      <t>계약관련</t>
    </r>
    <r>
      <rPr>
        <sz val="9"/>
        <color indexed="8"/>
        <rFont val="맑은 고딕"/>
        <family val="3"/>
        <charset val="129"/>
        <scheme val="major"/>
      </rPr>
      <t xml:space="preserve"> </t>
    </r>
    <r>
      <rPr>
        <sz val="9"/>
        <rFont val="맑은 고딕"/>
        <family val="3"/>
        <charset val="129"/>
        <scheme val="major"/>
      </rPr>
      <t>업무</t>
    </r>
    <r>
      <rPr>
        <sz val="9"/>
        <color indexed="8"/>
        <rFont val="맑은 고딕"/>
        <family val="3"/>
        <charset val="129"/>
        <scheme val="major"/>
      </rPr>
      <t xml:space="preserve"> </t>
    </r>
    <r>
      <rPr>
        <sz val="9"/>
        <rFont val="맑은 고딕"/>
        <family val="3"/>
        <charset val="129"/>
        <scheme val="major"/>
      </rPr>
      <t>간담</t>
    </r>
    <phoneticPr fontId="3" type="noConversion"/>
  </si>
  <si>
    <r>
      <rPr>
        <sz val="9"/>
        <rFont val="맑은 고딕"/>
        <family val="3"/>
        <charset val="129"/>
        <scheme val="major"/>
      </rPr>
      <t>인사위원</t>
    </r>
    <r>
      <rPr>
        <sz val="9"/>
        <color indexed="8"/>
        <rFont val="맑은 고딕"/>
        <family val="3"/>
        <charset val="129"/>
        <scheme val="major"/>
      </rPr>
      <t xml:space="preserve"> </t>
    </r>
    <r>
      <rPr>
        <sz val="9"/>
        <rFont val="맑은 고딕"/>
        <family val="3"/>
        <charset val="129"/>
        <scheme val="major"/>
      </rPr>
      <t>다과</t>
    </r>
    <r>
      <rPr>
        <sz val="9"/>
        <color indexed="8"/>
        <rFont val="맑은 고딕"/>
        <family val="3"/>
        <charset val="129"/>
        <scheme val="major"/>
      </rPr>
      <t xml:space="preserve"> </t>
    </r>
    <phoneticPr fontId="3" type="noConversion"/>
  </si>
  <si>
    <t>계약 관련 업무 간담회 다과</t>
    <phoneticPr fontId="3" type="noConversion"/>
  </si>
  <si>
    <t>경영관리팀 팀원 및 관계자</t>
    <phoneticPr fontId="3" type="noConversion"/>
  </si>
  <si>
    <t>국립극단 임직원</t>
    <phoneticPr fontId="3" type="noConversion"/>
  </si>
  <si>
    <t xml:space="preserve">6차 채용 면접전형 인사위원 다과 </t>
    <phoneticPr fontId="3" type="noConversion"/>
  </si>
  <si>
    <t>국립극단 임직원</t>
    <phoneticPr fontId="3" type="noConversion"/>
  </si>
  <si>
    <t>문체부 차관 및 직원 면담 간담 다과</t>
    <phoneticPr fontId="3" type="noConversion"/>
  </si>
  <si>
    <t>경영관리팀 팀원,직원</t>
    <phoneticPr fontId="3" type="noConversion"/>
  </si>
  <si>
    <t>국립극단 임직원</t>
    <phoneticPr fontId="3" type="noConversion"/>
  </si>
  <si>
    <t>국립예술단체 유관기관 간담</t>
    <phoneticPr fontId="3" type="noConversion"/>
  </si>
  <si>
    <t>계약 관련 업무 간담</t>
    <phoneticPr fontId="3" type="noConversion"/>
  </si>
  <si>
    <t>청년인턴 및 연수단원 간담</t>
    <phoneticPr fontId="3" type="noConversion"/>
  </si>
  <si>
    <t>경영관리팀 팀원 및 관계자</t>
    <phoneticPr fontId="3" type="noConversion"/>
  </si>
  <si>
    <t>법률자문 간담</t>
    <phoneticPr fontId="3" type="noConversion"/>
  </si>
  <si>
    <t>경영관리팀 팀원 및 관계자</t>
    <phoneticPr fontId="3" type="noConversion"/>
  </si>
  <si>
    <t>국립극단 직원</t>
    <phoneticPr fontId="3" type="noConversion"/>
  </si>
  <si>
    <t>소통간담회 직원 의견 수렴 간담</t>
    <phoneticPr fontId="3" type="noConversion"/>
  </si>
  <si>
    <t>2023년도 예술감독 업무추진비 집행내역</t>
    <phoneticPr fontId="3" type="noConversion"/>
  </si>
  <si>
    <t>(2023.12.31.기준)</t>
    <phoneticPr fontId="12" type="noConversion"/>
  </si>
  <si>
    <t>사용일자</t>
    <phoneticPr fontId="3" type="noConversion"/>
  </si>
  <si>
    <t>사용시간</t>
    <phoneticPr fontId="12" type="noConversion"/>
  </si>
  <si>
    <t>집행내역 (목적)</t>
    <phoneticPr fontId="3" type="noConversion"/>
  </si>
  <si>
    <t>사용처(장소)</t>
    <phoneticPr fontId="3" type="noConversion"/>
  </si>
  <si>
    <t>집행대상자</t>
    <phoneticPr fontId="3" type="noConversion"/>
  </si>
  <si>
    <t>집행구분</t>
    <phoneticPr fontId="67" type="noConversion"/>
  </si>
  <si>
    <t>인원(명)</t>
    <phoneticPr fontId="3" type="noConversion"/>
  </si>
  <si>
    <t>집행금액</t>
    <phoneticPr fontId="3" type="noConversion"/>
  </si>
  <si>
    <t>11:19:27</t>
  </si>
  <si>
    <t>예술감독 공연 제작 관련 업무협의</t>
  </si>
  <si>
    <t>(주)우아한형제들0216610808</t>
  </si>
  <si>
    <t>공연 관계자</t>
    <phoneticPr fontId="12" type="noConversion"/>
  </si>
  <si>
    <t>법인카드</t>
    <phoneticPr fontId="67" type="noConversion"/>
  </si>
  <si>
    <t>12:06:10</t>
  </si>
  <si>
    <t>예술감독 창작공감 사업 업무협의</t>
  </si>
  <si>
    <t>함루 서울역점023131005</t>
  </si>
  <si>
    <t>국립극단 직원</t>
    <phoneticPr fontId="12" type="noConversion"/>
  </si>
  <si>
    <t>11:37:48</t>
  </si>
  <si>
    <t>예술감독 공연 격려 간담</t>
  </si>
  <si>
    <t>네이버파이낸셜(주)03115883819</t>
  </si>
  <si>
    <t>공연 관계자</t>
    <phoneticPr fontId="12" type="noConversion"/>
  </si>
  <si>
    <t>12:02:43</t>
  </si>
  <si>
    <t>예술감독 직원 격려 간담</t>
  </si>
  <si>
    <t>10:19:22</t>
  </si>
  <si>
    <t>예술감독 극단 현안 관련 업무협의</t>
  </si>
  <si>
    <t>(주)우아한형제들0215447772</t>
  </si>
  <si>
    <t>연출가</t>
    <phoneticPr fontId="12" type="noConversion"/>
  </si>
  <si>
    <t>15:16:22</t>
  </si>
  <si>
    <t xml:space="preserve">예술감독 제작공연 참여연출가 사전간담 </t>
  </si>
  <si>
    <t>브릭샌드 서울역점07044159673 외</t>
  </si>
  <si>
    <t>국립극단 직원,연출가</t>
    <phoneticPr fontId="12" type="noConversion"/>
  </si>
  <si>
    <t>12:27:07</t>
  </si>
  <si>
    <t>예술감독 극단 현안 업무협의</t>
  </si>
  <si>
    <t>청운숯불갈비027112625</t>
  </si>
  <si>
    <t>비대위 관계자</t>
    <phoneticPr fontId="12" type="noConversion"/>
  </si>
  <si>
    <t>1월 소계</t>
    <phoneticPr fontId="12" type="noConversion"/>
  </si>
  <si>
    <t>카드</t>
    <phoneticPr fontId="67" type="noConversion"/>
  </si>
  <si>
    <t>현금</t>
    <phoneticPr fontId="67" type="noConversion"/>
  </si>
  <si>
    <t>11:47:38</t>
  </si>
  <si>
    <t>예술감독 명동예술극장 시설관련 업무협의</t>
  </si>
  <si>
    <t>주)반도명동027719292</t>
  </si>
  <si>
    <t>국립극단 직원</t>
    <phoneticPr fontId="67" type="noConversion"/>
  </si>
  <si>
    <t>법인카드</t>
    <phoneticPr fontId="67" type="noConversion"/>
  </si>
  <si>
    <t>17:42:58</t>
  </si>
  <si>
    <t>예술감독 극단 및 연극계 업무협의</t>
  </si>
  <si>
    <t>공연 관계자</t>
    <phoneticPr fontId="67" type="noConversion"/>
  </si>
  <si>
    <t>11:26:11</t>
  </si>
  <si>
    <t>오소갈비0200000000</t>
  </si>
  <si>
    <t>11:08:01</t>
  </si>
  <si>
    <t>11:34:49</t>
  </si>
  <si>
    <t>예술감독 문화부기자 간담 공연계 동향 논의</t>
  </si>
  <si>
    <t>11:16:22</t>
  </si>
  <si>
    <t>예술감독 정기이사회 및 만선 관련 업무협의</t>
  </si>
  <si>
    <t>11:36:17</t>
  </si>
  <si>
    <t>예술감독 연극계 현안 업무협의</t>
  </si>
  <si>
    <t>12:50:21</t>
  </si>
  <si>
    <t>예술감독 만선 연출 업무협의</t>
  </si>
  <si>
    <t>백두산27039804</t>
  </si>
  <si>
    <t>15:37:08</t>
  </si>
  <si>
    <t>예술감독 직원 격려 간담</t>
    <phoneticPr fontId="12" type="noConversion"/>
  </si>
  <si>
    <t>15:59:43</t>
  </si>
  <si>
    <t>예술감독 몬순 프로덕션 격려 간담</t>
    <phoneticPr fontId="12" type="noConversion"/>
  </si>
  <si>
    <t>공연 관계자</t>
    <phoneticPr fontId="67" type="noConversion"/>
  </si>
  <si>
    <t>18:32:44</t>
  </si>
  <si>
    <t>예술감독 만선 프로덕션 격려 간담</t>
  </si>
  <si>
    <t>2월 소계</t>
    <phoneticPr fontId="12" type="noConversion"/>
  </si>
  <si>
    <t>19:11:07</t>
  </si>
  <si>
    <t>예술감독 벚꽃동산 프로덕션 격려 간담</t>
  </si>
  <si>
    <t>11:31:00</t>
  </si>
  <si>
    <t>예술감독 극단 현안 관련 사무국장 협의</t>
  </si>
  <si>
    <t>레몬27136686</t>
  </si>
  <si>
    <t>12:06:18</t>
  </si>
  <si>
    <t>예술감독 극단 관련 업무협의</t>
  </si>
  <si>
    <t>11:44:49</t>
  </si>
  <si>
    <t>백두산027039804</t>
  </si>
  <si>
    <t>12:40:14</t>
  </si>
  <si>
    <t>예술감독 서계동 BTL 사업 업무협의</t>
  </si>
  <si>
    <t>11:38:46</t>
  </si>
  <si>
    <t>예술감독 창작공감 관련 업무협의</t>
  </si>
  <si>
    <t>16:01:14</t>
  </si>
  <si>
    <t>예술감독 벚꽃동산 프로덕션 노고치하 간담</t>
  </si>
  <si>
    <t>15:23:32</t>
  </si>
  <si>
    <t>예술감독 창작공감:희곡 입체낭독공연 격려 간담</t>
  </si>
  <si>
    <t>3월 소계</t>
    <phoneticPr fontId="12" type="noConversion"/>
  </si>
  <si>
    <t>18:17:09</t>
  </si>
  <si>
    <t>서울리에0200000000</t>
  </si>
  <si>
    <t>12:21:46</t>
  </si>
  <si>
    <t>다음국수집07075582568</t>
  </si>
  <si>
    <t>국립극단 직원</t>
    <phoneticPr fontId="67" type="noConversion"/>
  </si>
  <si>
    <t>18:07:37</t>
  </si>
  <si>
    <t>예술감독 벚꽃동산 관련 업무협의</t>
  </si>
  <si>
    <t>16:24:38</t>
  </si>
  <si>
    <t>예술감독 청소년파트너쉽 격려 간담</t>
  </si>
  <si>
    <t>우아한형제들0215447772</t>
  </si>
  <si>
    <t>11:52:31</t>
  </si>
  <si>
    <t>예술감독 창작공감:연출 관련 업무협의</t>
  </si>
  <si>
    <t>16:32:57</t>
  </si>
  <si>
    <t>예술감독 영지 프로덕션 격려 간담</t>
  </si>
  <si>
    <t>18:43:43</t>
  </si>
  <si>
    <t>예술감독 창작공감:작가 인터뷰 업무 협의</t>
  </si>
  <si>
    <t>17:36:29</t>
  </si>
  <si>
    <t>신동궁감자탕 뼈숯불구이23184222</t>
  </si>
  <si>
    <t>4월 소계</t>
    <phoneticPr fontId="12" type="noConversion"/>
  </si>
  <si>
    <t>14:55:53</t>
  </si>
  <si>
    <t>예술감독 벚꽃동산 기자간담 업무협의</t>
  </si>
  <si>
    <t>하동관27765656</t>
  </si>
  <si>
    <t>기자</t>
    <phoneticPr fontId="67" type="noConversion"/>
  </si>
  <si>
    <t>16:19:40</t>
  </si>
  <si>
    <t>예술감독 보존과학자 프로덕션 격려 간담</t>
  </si>
  <si>
    <t>우아한형제들215447772</t>
  </si>
  <si>
    <t>11:55:10</t>
  </si>
  <si>
    <t>예술감독 작품개발팀  업무공유 간담</t>
    <phoneticPr fontId="12" type="noConversion"/>
  </si>
  <si>
    <t>오소갈비200000000</t>
  </si>
  <si>
    <t>18:43:36</t>
  </si>
  <si>
    <t>예술감독 공연 관련 업무협의</t>
  </si>
  <si>
    <t>(주)딘타이펑코리아 명동중앙점237892778</t>
  </si>
  <si>
    <t>18:17:20</t>
  </si>
  <si>
    <t>예술감독 벚꽃동산 스태프 노고치하 간담</t>
  </si>
  <si>
    <t>토속촌 삼계탕7000000000</t>
    <phoneticPr fontId="12" type="noConversion"/>
  </si>
  <si>
    <t>17:47:21</t>
  </si>
  <si>
    <t>5월 소계</t>
    <phoneticPr fontId="12" type="noConversion"/>
  </si>
  <si>
    <t>현금</t>
    <phoneticPr fontId="67" type="noConversion"/>
  </si>
  <si>
    <t>국립극단 직원</t>
    <phoneticPr fontId="12" type="noConversion"/>
  </si>
  <si>
    <t>법인카드</t>
    <phoneticPr fontId="67" type="noConversion"/>
  </si>
  <si>
    <t>15:08:13</t>
  </si>
  <si>
    <t>예술감독 직원 격려 간담</t>
    <phoneticPr fontId="12" type="noConversion"/>
  </si>
  <si>
    <t>태극당 서울역점0211111111</t>
  </si>
  <si>
    <t>13:30:25</t>
  </si>
  <si>
    <r>
      <rPr>
        <sz val="9"/>
        <rFont val="맑은 고딕"/>
        <family val="3"/>
        <charset val="129"/>
      </rPr>
      <t>예술감독</t>
    </r>
    <r>
      <rPr>
        <sz val="9"/>
        <color indexed="8"/>
        <rFont val="맑은 고딕"/>
        <family val="3"/>
        <charset val="129"/>
      </rPr>
      <t xml:space="preserve"> </t>
    </r>
    <r>
      <rPr>
        <sz val="9"/>
        <rFont val="맑은 고딕"/>
        <family val="3"/>
        <charset val="129"/>
      </rPr>
      <t>극단</t>
    </r>
    <r>
      <rPr>
        <sz val="9"/>
        <color indexed="8"/>
        <rFont val="맑은 고딕"/>
        <family val="3"/>
        <charset val="129"/>
      </rPr>
      <t xml:space="preserve"> </t>
    </r>
    <r>
      <rPr>
        <sz val="9"/>
        <rFont val="맑은 고딕"/>
        <family val="3"/>
        <charset val="129"/>
      </rPr>
      <t>관련</t>
    </r>
    <r>
      <rPr>
        <sz val="9"/>
        <color indexed="8"/>
        <rFont val="맑은 고딕"/>
        <family val="3"/>
        <charset val="129"/>
      </rPr>
      <t xml:space="preserve"> </t>
    </r>
    <r>
      <rPr>
        <sz val="9"/>
        <rFont val="맑은 고딕"/>
        <family val="3"/>
        <charset val="129"/>
      </rPr>
      <t>업무협의</t>
    </r>
    <phoneticPr fontId="12" type="noConversion"/>
  </si>
  <si>
    <t>(주)타니 서울역점0200000000</t>
  </si>
  <si>
    <t>공연 관계자</t>
    <phoneticPr fontId="12" type="noConversion"/>
  </si>
  <si>
    <t>18:12:22</t>
  </si>
  <si>
    <r>
      <rPr>
        <sz val="9"/>
        <rFont val="맑은 고딕"/>
        <family val="3"/>
        <charset val="129"/>
      </rPr>
      <t>예술감독</t>
    </r>
    <r>
      <rPr>
        <sz val="9"/>
        <color indexed="8"/>
        <rFont val="맑은 고딕"/>
        <family val="3"/>
        <charset val="129"/>
      </rPr>
      <t xml:space="preserve"> </t>
    </r>
    <r>
      <rPr>
        <sz val="9"/>
        <rFont val="맑은 고딕"/>
        <family val="3"/>
        <charset val="129"/>
      </rPr>
      <t>창작공감</t>
    </r>
    <r>
      <rPr>
        <sz val="9"/>
        <color indexed="8"/>
        <rFont val="맑은 고딕"/>
        <family val="3"/>
        <charset val="129"/>
      </rPr>
      <t>:</t>
    </r>
    <r>
      <rPr>
        <sz val="9"/>
        <rFont val="맑은 고딕"/>
        <family val="3"/>
        <charset val="129"/>
      </rPr>
      <t>연출</t>
    </r>
    <r>
      <rPr>
        <sz val="9"/>
        <color indexed="8"/>
        <rFont val="맑은 고딕"/>
        <family val="3"/>
        <charset val="129"/>
      </rPr>
      <t xml:space="preserve"> </t>
    </r>
    <r>
      <rPr>
        <sz val="9"/>
        <rFont val="맑은 고딕"/>
        <family val="3"/>
        <charset val="129"/>
      </rPr>
      <t>관련</t>
    </r>
    <r>
      <rPr>
        <sz val="9"/>
        <color indexed="8"/>
        <rFont val="맑은 고딕"/>
        <family val="3"/>
        <charset val="129"/>
      </rPr>
      <t xml:space="preserve"> </t>
    </r>
    <r>
      <rPr>
        <sz val="9"/>
        <rFont val="맑은 고딕"/>
        <family val="3"/>
        <charset val="129"/>
      </rPr>
      <t>업무협의</t>
    </r>
    <phoneticPr fontId="12" type="noConversion"/>
  </si>
  <si>
    <t>16:38:55</t>
  </si>
  <si>
    <r>
      <rPr>
        <sz val="9"/>
        <rFont val="맑은 고딕"/>
        <family val="3"/>
        <charset val="129"/>
      </rPr>
      <t>예술감독</t>
    </r>
    <r>
      <rPr>
        <sz val="9"/>
        <color indexed="8"/>
        <rFont val="맑은 고딕"/>
        <family val="3"/>
        <charset val="129"/>
      </rPr>
      <t xml:space="preserve"> </t>
    </r>
    <r>
      <rPr>
        <sz val="9"/>
        <rFont val="맑은 고딕"/>
        <family val="3"/>
        <charset val="129"/>
      </rPr>
      <t>이</t>
    </r>
    <r>
      <rPr>
        <sz val="9"/>
        <color indexed="8"/>
        <rFont val="맑은 고딕"/>
        <family val="3"/>
        <charset val="129"/>
      </rPr>
      <t xml:space="preserve"> </t>
    </r>
    <r>
      <rPr>
        <sz val="9"/>
        <rFont val="맑은 고딕"/>
        <family val="3"/>
        <charset val="129"/>
      </rPr>
      <t>불안한</t>
    </r>
    <r>
      <rPr>
        <sz val="9"/>
        <color indexed="8"/>
        <rFont val="맑은 고딕"/>
        <family val="3"/>
        <charset val="129"/>
      </rPr>
      <t xml:space="preserve"> </t>
    </r>
    <r>
      <rPr>
        <sz val="9"/>
        <rFont val="맑은 고딕"/>
        <family val="3"/>
        <charset val="129"/>
      </rPr>
      <t>집</t>
    </r>
    <r>
      <rPr>
        <sz val="9"/>
        <color indexed="8"/>
        <rFont val="맑은 고딕"/>
        <family val="3"/>
        <charset val="129"/>
      </rPr>
      <t xml:space="preserve"> </t>
    </r>
    <r>
      <rPr>
        <sz val="9"/>
        <rFont val="맑은 고딕"/>
        <family val="3"/>
        <charset val="129"/>
      </rPr>
      <t>프로덕션</t>
    </r>
    <r>
      <rPr>
        <sz val="9"/>
        <color indexed="8"/>
        <rFont val="맑은 고딕"/>
        <family val="3"/>
        <charset val="129"/>
      </rPr>
      <t xml:space="preserve"> </t>
    </r>
    <r>
      <rPr>
        <sz val="9"/>
        <rFont val="맑은 고딕"/>
        <family val="3"/>
        <charset val="129"/>
      </rPr>
      <t>격려</t>
    </r>
    <r>
      <rPr>
        <sz val="9"/>
        <color indexed="8"/>
        <rFont val="맑은 고딕"/>
        <family val="3"/>
        <charset val="129"/>
      </rPr>
      <t xml:space="preserve"> </t>
    </r>
    <r>
      <rPr>
        <sz val="9"/>
        <rFont val="맑은 고딕"/>
        <family val="3"/>
        <charset val="129"/>
      </rPr>
      <t>간담</t>
    </r>
    <r>
      <rPr>
        <sz val="9"/>
        <color indexed="8"/>
        <rFont val="굴림체"/>
        <family val="3"/>
        <charset val="129"/>
      </rPr>
      <t/>
    </r>
    <phoneticPr fontId="12" type="noConversion"/>
  </si>
  <si>
    <t>11:47:48</t>
  </si>
  <si>
    <r>
      <rPr>
        <sz val="9"/>
        <rFont val="맑은 고딕"/>
        <family val="3"/>
        <charset val="129"/>
      </rPr>
      <t>예술감독</t>
    </r>
    <r>
      <rPr>
        <sz val="9"/>
        <color indexed="8"/>
        <rFont val="맑은 고딕"/>
        <family val="3"/>
        <charset val="129"/>
      </rPr>
      <t xml:space="preserve"> </t>
    </r>
    <r>
      <rPr>
        <sz val="9"/>
        <rFont val="맑은 고딕"/>
        <family val="3"/>
        <charset val="129"/>
      </rPr>
      <t>극단</t>
    </r>
    <r>
      <rPr>
        <sz val="9"/>
        <color indexed="8"/>
        <rFont val="맑은 고딕"/>
        <family val="3"/>
        <charset val="129"/>
      </rPr>
      <t xml:space="preserve"> </t>
    </r>
    <r>
      <rPr>
        <sz val="9"/>
        <rFont val="맑은 고딕"/>
        <family val="3"/>
        <charset val="129"/>
      </rPr>
      <t>관련</t>
    </r>
    <r>
      <rPr>
        <sz val="9"/>
        <color indexed="8"/>
        <rFont val="맑은 고딕"/>
        <family val="3"/>
        <charset val="129"/>
      </rPr>
      <t xml:space="preserve"> </t>
    </r>
    <r>
      <rPr>
        <sz val="9"/>
        <rFont val="맑은 고딕"/>
        <family val="3"/>
        <charset val="129"/>
      </rPr>
      <t>업무협의</t>
    </r>
    <r>
      <rPr>
        <sz val="9"/>
        <color indexed="8"/>
        <rFont val="굴림체"/>
        <family val="3"/>
        <charset val="129"/>
      </rPr>
      <t/>
    </r>
    <phoneticPr fontId="12" type="noConversion"/>
  </si>
  <si>
    <t>12:10:35</t>
  </si>
  <si>
    <r>
      <rPr>
        <sz val="9"/>
        <rFont val="맑은 고딕"/>
        <family val="3"/>
        <charset val="129"/>
      </rPr>
      <t>예술감독</t>
    </r>
    <r>
      <rPr>
        <sz val="9"/>
        <color indexed="8"/>
        <rFont val="맑은 고딕"/>
        <family val="3"/>
        <charset val="129"/>
      </rPr>
      <t xml:space="preserve"> </t>
    </r>
    <r>
      <rPr>
        <sz val="9"/>
        <rFont val="맑은 고딕"/>
        <family val="3"/>
        <charset val="129"/>
      </rPr>
      <t>연극계</t>
    </r>
    <r>
      <rPr>
        <sz val="9"/>
        <color indexed="8"/>
        <rFont val="맑은 고딕"/>
        <family val="3"/>
        <charset val="129"/>
      </rPr>
      <t xml:space="preserve"> </t>
    </r>
    <r>
      <rPr>
        <sz val="9"/>
        <rFont val="맑은 고딕"/>
        <family val="3"/>
        <charset val="129"/>
      </rPr>
      <t>관계자</t>
    </r>
    <r>
      <rPr>
        <sz val="9"/>
        <color indexed="8"/>
        <rFont val="맑은 고딕"/>
        <family val="3"/>
        <charset val="129"/>
      </rPr>
      <t xml:space="preserve"> </t>
    </r>
    <r>
      <rPr>
        <sz val="9"/>
        <rFont val="맑은 고딕"/>
        <family val="3"/>
        <charset val="129"/>
      </rPr>
      <t>업무협의</t>
    </r>
    <phoneticPr fontId="12" type="noConversion"/>
  </si>
  <si>
    <t>11:20:02</t>
  </si>
  <si>
    <r>
      <rPr>
        <sz val="9"/>
        <rFont val="맑은 고딕"/>
        <family val="3"/>
        <charset val="129"/>
      </rPr>
      <t>예술감독</t>
    </r>
    <r>
      <rPr>
        <sz val="9"/>
        <color indexed="8"/>
        <rFont val="맑은 고딕"/>
        <family val="3"/>
        <charset val="129"/>
      </rPr>
      <t xml:space="preserve"> </t>
    </r>
    <r>
      <rPr>
        <sz val="9"/>
        <rFont val="맑은 고딕"/>
        <family val="3"/>
        <charset val="129"/>
      </rPr>
      <t>연극계</t>
    </r>
    <r>
      <rPr>
        <sz val="9"/>
        <color indexed="8"/>
        <rFont val="맑은 고딕"/>
        <family val="3"/>
        <charset val="129"/>
      </rPr>
      <t xml:space="preserve"> </t>
    </r>
    <r>
      <rPr>
        <sz val="9"/>
        <rFont val="맑은 고딕"/>
        <family val="3"/>
        <charset val="129"/>
      </rPr>
      <t>관계자</t>
    </r>
    <r>
      <rPr>
        <sz val="9"/>
        <color indexed="8"/>
        <rFont val="맑은 고딕"/>
        <family val="3"/>
        <charset val="129"/>
      </rPr>
      <t xml:space="preserve"> </t>
    </r>
    <r>
      <rPr>
        <sz val="9"/>
        <rFont val="맑은 고딕"/>
        <family val="3"/>
        <charset val="129"/>
      </rPr>
      <t>업무협의</t>
    </r>
    <r>
      <rPr>
        <sz val="9"/>
        <color indexed="8"/>
        <rFont val="굴림체"/>
        <family val="3"/>
        <charset val="129"/>
      </rPr>
      <t/>
    </r>
    <phoneticPr fontId="12" type="noConversion"/>
  </si>
  <si>
    <t>14:30:27</t>
  </si>
  <si>
    <t>우아한형제들0216610808</t>
  </si>
  <si>
    <t>6월 소계</t>
    <phoneticPr fontId="12" type="noConversion"/>
  </si>
  <si>
    <t>카드</t>
    <phoneticPr fontId="67" type="noConversion"/>
  </si>
  <si>
    <t>12:50:33</t>
    <phoneticPr fontId="3" type="noConversion"/>
  </si>
  <si>
    <t>예술감독 극단 업무 협의</t>
  </si>
  <si>
    <t>12:01:45</t>
    <phoneticPr fontId="3" type="noConversion"/>
  </si>
  <si>
    <t>예술감독 극단관련 업무 협의</t>
  </si>
  <si>
    <t>08:12:35</t>
    <phoneticPr fontId="3" type="noConversion"/>
  </si>
  <si>
    <t>예술감독 공연 격려 다과 구매</t>
  </si>
  <si>
    <t>페이업0216610808</t>
  </si>
  <si>
    <t>18:36:14</t>
    <phoneticPr fontId="3" type="noConversion"/>
  </si>
  <si>
    <t>예술감독 2024 시즌단원 오디션 심사 관련 업무협의</t>
  </si>
  <si>
    <t>14:04:02</t>
    <phoneticPr fontId="3" type="noConversion"/>
  </si>
  <si>
    <t>예술감독 공연 연극 용의아이 프로덕션 축하 다과</t>
  </si>
  <si>
    <t>17:49:30</t>
    <phoneticPr fontId="3" type="noConversion"/>
  </si>
  <si>
    <t>주식회사 카페인신현리아티장가든0237895849</t>
  </si>
  <si>
    <t>12:51:40</t>
    <phoneticPr fontId="3" type="noConversion"/>
  </si>
  <si>
    <t>12:12:28</t>
  </si>
  <si>
    <t>예술감독 서계동 용역직원 격려 간담</t>
  </si>
  <si>
    <t>가평닭곰탕027111863</t>
  </si>
  <si>
    <t>국립극단 용역직원</t>
    <phoneticPr fontId="12" type="noConversion"/>
  </si>
  <si>
    <t>11:54:15</t>
    <phoneticPr fontId="3" type="noConversion"/>
  </si>
  <si>
    <t>예술감독 사무국장 간담</t>
  </si>
  <si>
    <t>더테이스터블(주)티원 서울역점0215771469</t>
  </si>
  <si>
    <t>19:26:17</t>
    <phoneticPr fontId="3" type="noConversion"/>
  </si>
  <si>
    <t>예술감독 공연 격려 및 연극계 업무 협의</t>
  </si>
  <si>
    <t>하남돼지집 대학로점027419233</t>
  </si>
  <si>
    <t>16:45:28</t>
    <phoneticPr fontId="3" type="noConversion"/>
  </si>
  <si>
    <t>예술감독 공연 세자매 축하 다과 구매</t>
  </si>
  <si>
    <t>떡파는사람들서울0215447772</t>
  </si>
  <si>
    <t>12:17:38</t>
    <phoneticPr fontId="3" type="noConversion"/>
  </si>
  <si>
    <t>예술감독 직원 간담</t>
  </si>
  <si>
    <t>14:34:29</t>
    <phoneticPr fontId="3" type="noConversion"/>
  </si>
  <si>
    <t>예술감독 스고파라갈 격려 간담</t>
    <phoneticPr fontId="12" type="noConversion"/>
  </si>
  <si>
    <t>2023.07.24</t>
  </si>
  <si>
    <t>13:25:34</t>
  </si>
  <si>
    <t xml:space="preserve">예술감독 시즌단원 2차 실연심사 다과 </t>
    <phoneticPr fontId="12" type="noConversion"/>
  </si>
  <si>
    <t>주식회사 에스씨케이컴퍼니0230151100 외</t>
    <phoneticPr fontId="12" type="noConversion"/>
  </si>
  <si>
    <t>14:39:42</t>
  </si>
  <si>
    <t>GS25 에스서울역1호점0200000000 외</t>
  </si>
  <si>
    <t>16:58:56</t>
  </si>
  <si>
    <t>예술감독 명동예술극장 용역직원 격려 간담</t>
  </si>
  <si>
    <t>토속촌 삼계탕07000000000</t>
  </si>
  <si>
    <t>12:04:06</t>
  </si>
  <si>
    <t>예술감독 서계동 BTL 사업 현황 공유 및 업무협의</t>
    <phoneticPr fontId="12" type="noConversion"/>
  </si>
  <si>
    <t>7월 소계</t>
    <phoneticPr fontId="12" type="noConversion"/>
  </si>
  <si>
    <t>11:07:08</t>
  </si>
  <si>
    <t>예술감독 공연 관련 스탭 간담</t>
  </si>
  <si>
    <t>12:29:47</t>
  </si>
  <si>
    <t>예술감독 연극계 현안 관련 업무 협의</t>
  </si>
  <si>
    <t>함루 서울역점023131005</t>
    <phoneticPr fontId="12" type="noConversion"/>
  </si>
  <si>
    <t>13:29:44</t>
  </si>
  <si>
    <t>예술감독 사무실 이전 진행 직원격려 간담</t>
  </si>
  <si>
    <t>주식회사 에스씨케이컴퍼니0230151100</t>
  </si>
  <si>
    <t>국립극단 직원</t>
  </si>
  <si>
    <t>2023.08.10</t>
  </si>
  <si>
    <t>11:05:21</t>
  </si>
  <si>
    <t>예술감독 창작공감 연출 당신에게 닿는길 관련 업무 협의</t>
  </si>
  <si>
    <t>2023.08.11</t>
    <phoneticPr fontId="12" type="noConversion"/>
  </si>
  <si>
    <t xml:space="preserve">예술감독 무대기술팀 직원 결혼 축의금 </t>
    <phoneticPr fontId="12" type="noConversion"/>
  </si>
  <si>
    <t>2023.08.16</t>
  </si>
  <si>
    <t>15:29:18</t>
  </si>
  <si>
    <t>예술감독 프로덕션 노고 치하 간담</t>
  </si>
  <si>
    <t>12:12:47</t>
  </si>
  <si>
    <t>예술감독 극단이전 직원 노고 치하 간담</t>
  </si>
  <si>
    <t>커피중공업07000000000</t>
    <phoneticPr fontId="12" type="noConversion"/>
  </si>
  <si>
    <t>2023.08.18</t>
  </si>
  <si>
    <t>12:48:52</t>
  </si>
  <si>
    <t>예술감독 극단 이전 관련 업무 협의</t>
  </si>
  <si>
    <t>대학로 아리랑027648600</t>
    <phoneticPr fontId="12" type="noConversion"/>
  </si>
  <si>
    <t>2023.08.22</t>
  </si>
  <si>
    <t>17:08:24</t>
  </si>
  <si>
    <t>예술감독 사무국장 극단 현안 관련 업무 협의</t>
  </si>
  <si>
    <t>혜화칼국수027438212</t>
    <phoneticPr fontId="12" type="noConversion"/>
  </si>
  <si>
    <t>2023.08.25</t>
  </si>
  <si>
    <t>12:20:55</t>
  </si>
  <si>
    <t>모티집027474137</t>
    <phoneticPr fontId="12" type="noConversion"/>
  </si>
  <si>
    <t>2023.08.29</t>
  </si>
  <si>
    <t>11:47:06</t>
  </si>
  <si>
    <t>예술감독 창작공감 사업 관련 직원 격려 간담</t>
  </si>
  <si>
    <t>멘야산다이메027434129 외</t>
    <phoneticPr fontId="12" type="noConversion"/>
  </si>
  <si>
    <t>2023.08.30</t>
  </si>
  <si>
    <t>예술감독 경영관리팀 업무 현안 공유 및 직원 격려 간담</t>
  </si>
  <si>
    <t>성북동메밀수제비0236720303 외</t>
  </si>
  <si>
    <t>8월 소계</t>
    <phoneticPr fontId="12" type="noConversion"/>
  </si>
  <si>
    <t>2023.09.09</t>
  </si>
  <si>
    <t>예술감독 공연관련 업무협의</t>
    <phoneticPr fontId="12" type="noConversion"/>
  </si>
  <si>
    <t>주식회사 에스씨케이컴퍼니0230151100</t>
    <phoneticPr fontId="12" type="noConversion"/>
  </si>
  <si>
    <t>12:34:22</t>
  </si>
  <si>
    <t>예술감독 회계및 노무업무 현안파악 직원격려 간담</t>
  </si>
  <si>
    <t>야스미07092793722</t>
    <phoneticPr fontId="12" type="noConversion"/>
  </si>
  <si>
    <t>2023.09.13</t>
  </si>
  <si>
    <t>11:29:21</t>
  </si>
  <si>
    <t>예술감독 공연 당신에게닿는길 프로덕션 노고 치하 간담</t>
  </si>
  <si>
    <t>16:07:40</t>
  </si>
  <si>
    <t>예술감독 공연 스고파라갈 프러덕션 노고 치하 간담</t>
  </si>
  <si>
    <t>2023.09.16</t>
  </si>
  <si>
    <t>16:25:19</t>
  </si>
  <si>
    <t xml:space="preserve">예술감독 이불안한집 공연 관련 업무 협의 간담 </t>
  </si>
  <si>
    <t>떼오0200000000</t>
    <phoneticPr fontId="12" type="noConversion"/>
  </si>
  <si>
    <t>12:07:25</t>
  </si>
  <si>
    <t>예술감독 인사위원회 심의 관련 업무협의</t>
    <phoneticPr fontId="12" type="noConversion"/>
  </si>
  <si>
    <t>모티집027474137 외</t>
    <phoneticPr fontId="12" type="noConversion"/>
  </si>
  <si>
    <t>2023.09.20</t>
  </si>
  <si>
    <t>12:04:37</t>
  </si>
  <si>
    <t>예술감독 무대기술팀 직원 격려 간담</t>
  </si>
  <si>
    <t>바오쯔0222360111 외</t>
    <phoneticPr fontId="12" type="noConversion"/>
  </si>
  <si>
    <t>17:05:30</t>
  </si>
  <si>
    <t>13:55:19</t>
  </si>
  <si>
    <t>예술감독 빨간지붕 나눔장터 진행 직원 격려 간담</t>
  </si>
  <si>
    <t>커피업 로스터스0211111111</t>
    <phoneticPr fontId="12" type="noConversion"/>
  </si>
  <si>
    <t>9월 소계</t>
    <phoneticPr fontId="12" type="noConversion"/>
  </si>
  <si>
    <t>2023.10.03</t>
  </si>
  <si>
    <t>17:09:39</t>
  </si>
  <si>
    <t>예술감독 당신에게닿는길 관련 업무 현황 공유</t>
  </si>
  <si>
    <t>60초 피자(대학로점)027456080 외</t>
    <phoneticPr fontId="12" type="noConversion"/>
  </si>
  <si>
    <t>12:07:02</t>
  </si>
  <si>
    <t>예술감독 사무국장 업무협의</t>
  </si>
  <si>
    <t>돌담027413170</t>
  </si>
  <si>
    <t>14:37:21</t>
  </si>
  <si>
    <t>예술감독 조씨고아 프로덕션 격려간담</t>
  </si>
  <si>
    <t>2023.10.12</t>
  </si>
  <si>
    <t>12:16:41</t>
  </si>
  <si>
    <t>예술감독 연극계 관련 업무협의</t>
  </si>
  <si>
    <t>대학로 아리랑027648600</t>
  </si>
  <si>
    <t>2023.10.13</t>
  </si>
  <si>
    <t>12:19:55</t>
  </si>
  <si>
    <t>예술감독 창작공감:작가 관련 업무협의</t>
  </si>
  <si>
    <t>고쿠텐 대학로점0200000000</t>
  </si>
  <si>
    <t>공연 관계자</t>
    <phoneticPr fontId="67" type="noConversion"/>
  </si>
  <si>
    <t>2023.10.16</t>
  </si>
  <si>
    <t>11:30:51</t>
  </si>
  <si>
    <t>예술감독 연극계 관계자 업무협의</t>
  </si>
  <si>
    <t>2023.10.18</t>
  </si>
  <si>
    <t>18:47:04</t>
  </si>
  <si>
    <t>예술감독 현장소통자문회의  업무협의</t>
    <phoneticPr fontId="12" type="noConversion"/>
  </si>
  <si>
    <t>서래향0211111111</t>
  </si>
  <si>
    <t>자문위 관계자</t>
    <phoneticPr fontId="12" type="noConversion"/>
  </si>
  <si>
    <t>예술감독 조씨고아 고양 공연 업무협의</t>
  </si>
  <si>
    <t>면가일세0319089889</t>
  </si>
  <si>
    <t>10:27:21</t>
  </si>
  <si>
    <t>예술감독 공연기획팀 간담</t>
  </si>
  <si>
    <t>12:38:42</t>
  </si>
  <si>
    <t>예술감독 경영관리팀 직원 격려 간담</t>
  </si>
  <si>
    <t>12:15:22</t>
  </si>
  <si>
    <t>예술감독 공연 연출가 간담</t>
    <phoneticPr fontId="12" type="noConversion"/>
  </si>
  <si>
    <t>중차이07011111111</t>
  </si>
  <si>
    <t>연출가</t>
    <phoneticPr fontId="67" type="noConversion"/>
  </si>
  <si>
    <t>13:22:30</t>
  </si>
  <si>
    <t>예술감독 밥풀 프로덕션 축하 다과구매</t>
  </si>
  <si>
    <t>압구정공주떡0216669114</t>
  </si>
  <si>
    <t>19:21:01</t>
  </si>
  <si>
    <t>효제  금마루027669998</t>
  </si>
  <si>
    <t>연출가</t>
    <phoneticPr fontId="67" type="noConversion"/>
  </si>
  <si>
    <t>10월 소계</t>
    <phoneticPr fontId="12" type="noConversion"/>
  </si>
  <si>
    <t>12:35:27</t>
  </si>
  <si>
    <t>예술감독 이사장 퇴임 공로 간담</t>
  </si>
  <si>
    <t>14:35:07</t>
  </si>
  <si>
    <t xml:space="preserve">예술감독 공연 니부모얼굴이보고싶다 축하 다과 </t>
    <phoneticPr fontId="12" type="noConversion"/>
  </si>
  <si>
    <t>11월 소계</t>
    <phoneticPr fontId="12" type="noConversion"/>
  </si>
  <si>
    <t>-</t>
    <phoneticPr fontId="12" type="noConversion"/>
  </si>
  <si>
    <t>-</t>
    <phoneticPr fontId="12" type="noConversion"/>
  </si>
  <si>
    <t>-</t>
    <phoneticPr fontId="67" type="noConversion"/>
  </si>
  <si>
    <t>12월 소계</t>
    <phoneticPr fontId="12" type="noConversion"/>
  </si>
  <si>
    <t>카드</t>
    <phoneticPr fontId="67" type="noConversion"/>
  </si>
  <si>
    <t xml:space="preserve">2023년 합계 </t>
    <phoneticPr fontId="12" type="noConversion"/>
  </si>
  <si>
    <t>카드</t>
    <phoneticPr fontId="3" type="noConversion"/>
  </si>
  <si>
    <t>현금</t>
    <phoneticPr fontId="3" type="noConversion"/>
  </si>
  <si>
    <t>2023년도 예술감독 업무추진비 집행내역</t>
    <phoneticPr fontId="3" type="noConversion"/>
  </si>
  <si>
    <t>(2023.12.31.기준)</t>
    <phoneticPr fontId="12" type="noConversion"/>
  </si>
  <si>
    <t>사용일자</t>
    <phoneticPr fontId="3" type="noConversion"/>
  </si>
  <si>
    <t>사용시간</t>
    <phoneticPr fontId="12" type="noConversion"/>
  </si>
  <si>
    <t>집행내역 (목적)</t>
    <phoneticPr fontId="3" type="noConversion"/>
  </si>
  <si>
    <t>사용처(장소)</t>
    <phoneticPr fontId="3" type="noConversion"/>
  </si>
  <si>
    <t>집행대상자</t>
    <phoneticPr fontId="3" type="noConversion"/>
  </si>
  <si>
    <t>집행구분</t>
    <phoneticPr fontId="67" type="noConversion"/>
  </si>
  <si>
    <t>인원(명)</t>
    <phoneticPr fontId="3" type="noConversion"/>
  </si>
  <si>
    <t>집행금액</t>
    <phoneticPr fontId="3" type="noConversion"/>
  </si>
  <si>
    <t>22:39:31</t>
  </si>
  <si>
    <r>
      <rPr>
        <sz val="9"/>
        <rFont val="맑은 고딕"/>
        <family val="3"/>
        <charset val="129"/>
      </rPr>
      <t>사무국장</t>
    </r>
    <r>
      <rPr>
        <sz val="9"/>
        <color indexed="8"/>
        <rFont val="맑은 고딕"/>
        <family val="3"/>
        <charset val="129"/>
      </rPr>
      <t xml:space="preserve"> </t>
    </r>
    <r>
      <rPr>
        <sz val="9"/>
        <rFont val="맑은 고딕"/>
        <family val="3"/>
        <charset val="129"/>
      </rPr>
      <t>서계동</t>
    </r>
    <r>
      <rPr>
        <sz val="9"/>
        <color indexed="8"/>
        <rFont val="맑은 고딕"/>
        <family val="3"/>
        <charset val="129"/>
      </rPr>
      <t xml:space="preserve"> BTL</t>
    </r>
    <r>
      <rPr>
        <sz val="9"/>
        <rFont val="맑은 고딕"/>
        <family val="3"/>
        <charset val="129"/>
      </rPr>
      <t>사업</t>
    </r>
    <r>
      <rPr>
        <sz val="9"/>
        <color indexed="8"/>
        <rFont val="맑은 고딕"/>
        <family val="3"/>
        <charset val="129"/>
      </rPr>
      <t xml:space="preserve"> </t>
    </r>
    <r>
      <rPr>
        <sz val="9"/>
        <rFont val="맑은 고딕"/>
        <family val="3"/>
        <charset val="129"/>
      </rPr>
      <t>업무협의</t>
    </r>
    <r>
      <rPr>
        <sz val="9"/>
        <color indexed="8"/>
        <rFont val="굴림체"/>
        <family val="3"/>
        <charset val="129"/>
      </rPr>
      <t/>
    </r>
    <phoneticPr fontId="3" type="noConversion"/>
  </si>
  <si>
    <t>달빛마루027426787</t>
    <phoneticPr fontId="12" type="noConversion"/>
  </si>
  <si>
    <t>비대위 관계자</t>
    <phoneticPr fontId="12" type="noConversion"/>
  </si>
  <si>
    <t>법인카드</t>
    <phoneticPr fontId="67" type="noConversion"/>
  </si>
  <si>
    <t>12:49:15</t>
  </si>
  <si>
    <r>
      <t>사무국장 극단 현안 관련 업무협의</t>
    </r>
    <r>
      <rPr>
        <sz val="10"/>
        <color indexed="8"/>
        <rFont val="Arial"/>
        <family val="2"/>
      </rPr>
      <t/>
    </r>
    <phoneticPr fontId="3" type="noConversion"/>
  </si>
  <si>
    <t>한와담스테이션0200000000</t>
    <phoneticPr fontId="12" type="noConversion"/>
  </si>
  <si>
    <t>16:07:29</t>
  </si>
  <si>
    <r>
      <t>용역직원 설 명절 선물 구매</t>
    </r>
    <r>
      <rPr>
        <sz val="10"/>
        <color indexed="8"/>
        <rFont val="Arial"/>
        <family val="2"/>
      </rPr>
      <t/>
    </r>
    <phoneticPr fontId="3" type="noConversion"/>
  </si>
  <si>
    <t>네이버파이낸셜㈜03115883819</t>
    <phoneticPr fontId="12" type="noConversion"/>
  </si>
  <si>
    <t>용역 직원</t>
    <phoneticPr fontId="12" type="noConversion"/>
  </si>
  <si>
    <t>1월 소계</t>
    <phoneticPr fontId="12" type="noConversion"/>
  </si>
  <si>
    <t>카드</t>
    <phoneticPr fontId="67" type="noConversion"/>
  </si>
  <si>
    <t>현금</t>
    <phoneticPr fontId="67" type="noConversion"/>
  </si>
  <si>
    <t>12:08:22</t>
  </si>
  <si>
    <t>사무국장 직원 격려 간담</t>
  </si>
  <si>
    <t>서울부띠끄023632091</t>
    <phoneticPr fontId="12" type="noConversion"/>
  </si>
  <si>
    <t>국립극단 직원</t>
    <phoneticPr fontId="67" type="noConversion"/>
  </si>
  <si>
    <t>20:45:58</t>
  </si>
  <si>
    <t>사무국장 현장 연극인 간담</t>
  </si>
  <si>
    <t>삼정하누광화문점027228500</t>
    <phoneticPr fontId="12" type="noConversion"/>
  </si>
  <si>
    <t>공연 관계자</t>
    <phoneticPr fontId="67" type="noConversion"/>
  </si>
  <si>
    <t>12:33:18</t>
  </si>
  <si>
    <t>20:00:51</t>
  </si>
  <si>
    <r>
      <t>사무국장 극단 현안 관련 업무협의</t>
    </r>
    <r>
      <rPr>
        <sz val="9"/>
        <color indexed="8"/>
        <rFont val="굴림체"/>
        <family val="3"/>
        <charset val="129"/>
      </rPr>
      <t/>
    </r>
    <phoneticPr fontId="3" type="noConversion"/>
  </si>
  <si>
    <t>흥부가0222698110</t>
    <phoneticPr fontId="12" type="noConversion"/>
  </si>
  <si>
    <t>2월 소계</t>
    <phoneticPr fontId="12" type="noConversion"/>
  </si>
  <si>
    <t>23:15:31</t>
  </si>
  <si>
    <t>주식회사 보로식당0211111111</t>
    <phoneticPr fontId="12" type="noConversion"/>
  </si>
  <si>
    <t>3월 소계</t>
    <phoneticPr fontId="12" type="noConversion"/>
  </si>
  <si>
    <t>12:46:51</t>
  </si>
  <si>
    <t>사무국장 유관기관 업무협의</t>
    <phoneticPr fontId="3" type="noConversion"/>
  </si>
  <si>
    <t>포컬포인트0200000000</t>
    <phoneticPr fontId="12" type="noConversion"/>
  </si>
  <si>
    <t>유관기관 관계자</t>
    <phoneticPr fontId="12" type="noConversion"/>
  </si>
  <si>
    <t>12:27:15</t>
  </si>
  <si>
    <t>사무국장 부서장 간담</t>
  </si>
  <si>
    <t>청운숯불갈비027112625 외</t>
    <phoneticPr fontId="12" type="noConversion"/>
  </si>
  <si>
    <t>국립극단 직원</t>
    <phoneticPr fontId="12" type="noConversion"/>
  </si>
  <si>
    <t>20:53:52</t>
  </si>
  <si>
    <r>
      <t>사무국장 유관기관 업무협의</t>
    </r>
    <r>
      <rPr>
        <sz val="9"/>
        <color indexed="8"/>
        <rFont val="맑은 고딕"/>
        <family val="3"/>
        <charset val="129"/>
      </rPr>
      <t/>
    </r>
    <phoneticPr fontId="3" type="noConversion"/>
  </si>
  <si>
    <t>곰비임비027525860</t>
    <phoneticPr fontId="12" type="noConversion"/>
  </si>
  <si>
    <t>12:58:13</t>
  </si>
  <si>
    <t>청운숯불갈비027112625</t>
    <phoneticPr fontId="12" type="noConversion"/>
  </si>
  <si>
    <t>4월 소계</t>
    <phoneticPr fontId="12" type="noConversion"/>
  </si>
  <si>
    <t>12:28:22</t>
  </si>
  <si>
    <t>사무국장 신입직원 간담</t>
  </si>
  <si>
    <t>베르시 (berci)0200000000</t>
    <phoneticPr fontId="12" type="noConversion"/>
  </si>
  <si>
    <t>18:45:15</t>
  </si>
  <si>
    <t>사무국장 유관기관 업무협의</t>
    <phoneticPr fontId="12" type="noConversion"/>
  </si>
  <si>
    <t>떼오0200000000</t>
    <phoneticPr fontId="12" type="noConversion"/>
  </si>
  <si>
    <t>유관기관 관계자</t>
    <phoneticPr fontId="12" type="noConversion"/>
  </si>
  <si>
    <t>5월 소계</t>
    <phoneticPr fontId="12" type="noConversion"/>
  </si>
  <si>
    <t>6월 소계</t>
    <phoneticPr fontId="12" type="noConversion"/>
  </si>
  <si>
    <r>
      <t xml:space="preserve">사무국장 </t>
    </r>
    <r>
      <rPr>
        <sz val="9"/>
        <rFont val="맑은 고딕"/>
        <family val="3"/>
        <charset val="129"/>
      </rPr>
      <t>극단</t>
    </r>
    <r>
      <rPr>
        <sz val="9"/>
        <color indexed="8"/>
        <rFont val="맑은 고딕"/>
        <family val="3"/>
        <charset val="129"/>
      </rPr>
      <t xml:space="preserve"> </t>
    </r>
    <r>
      <rPr>
        <sz val="9"/>
        <rFont val="맑은 고딕"/>
        <family val="3"/>
        <charset val="129"/>
      </rPr>
      <t>현안</t>
    </r>
    <r>
      <rPr>
        <sz val="9"/>
        <color indexed="8"/>
        <rFont val="맑은 고딕"/>
        <family val="3"/>
        <charset val="129"/>
      </rPr>
      <t xml:space="preserve"> </t>
    </r>
    <r>
      <rPr>
        <sz val="9"/>
        <rFont val="맑은 고딕"/>
        <family val="3"/>
        <charset val="129"/>
      </rPr>
      <t>관련</t>
    </r>
    <r>
      <rPr>
        <sz val="9"/>
        <color indexed="8"/>
        <rFont val="맑은 고딕"/>
        <family val="3"/>
        <charset val="129"/>
      </rPr>
      <t xml:space="preserve"> </t>
    </r>
    <r>
      <rPr>
        <sz val="9"/>
        <rFont val="맑은 고딕"/>
        <family val="3"/>
        <charset val="129"/>
      </rPr>
      <t>문체부</t>
    </r>
    <r>
      <rPr>
        <sz val="9"/>
        <color indexed="8"/>
        <rFont val="맑은 고딕"/>
        <family val="3"/>
        <charset val="129"/>
      </rPr>
      <t xml:space="preserve"> </t>
    </r>
    <r>
      <rPr>
        <sz val="9"/>
        <rFont val="맑은 고딕"/>
        <family val="3"/>
        <charset val="129"/>
      </rPr>
      <t>협의</t>
    </r>
    <r>
      <rPr>
        <sz val="9"/>
        <color indexed="8"/>
        <rFont val="굴림체"/>
        <family val="3"/>
        <charset val="129"/>
      </rPr>
      <t/>
    </r>
    <phoneticPr fontId="3" type="noConversion"/>
  </si>
  <si>
    <t>레몬027136686</t>
    <phoneticPr fontId="12" type="noConversion"/>
  </si>
  <si>
    <t>공연 관계자</t>
    <phoneticPr fontId="12" type="noConversion"/>
  </si>
  <si>
    <r>
      <rPr>
        <sz val="9"/>
        <rFont val="맑은 고딕"/>
        <family val="3"/>
        <charset val="129"/>
      </rPr>
      <t>사무국장 공연계</t>
    </r>
    <r>
      <rPr>
        <sz val="9"/>
        <color indexed="8"/>
        <rFont val="맑은 고딕"/>
        <family val="3"/>
        <charset val="129"/>
      </rPr>
      <t xml:space="preserve"> </t>
    </r>
    <r>
      <rPr>
        <sz val="9"/>
        <rFont val="맑은 고딕"/>
        <family val="3"/>
        <charset val="129"/>
      </rPr>
      <t>현안</t>
    </r>
    <r>
      <rPr>
        <sz val="9"/>
        <color indexed="8"/>
        <rFont val="맑은 고딕"/>
        <family val="3"/>
        <charset val="129"/>
      </rPr>
      <t xml:space="preserve"> </t>
    </r>
    <r>
      <rPr>
        <sz val="9"/>
        <rFont val="맑은 고딕"/>
        <family val="3"/>
        <charset val="129"/>
      </rPr>
      <t>및</t>
    </r>
    <r>
      <rPr>
        <sz val="9"/>
        <color indexed="8"/>
        <rFont val="맑은 고딕"/>
        <family val="3"/>
        <charset val="129"/>
      </rPr>
      <t xml:space="preserve"> </t>
    </r>
    <r>
      <rPr>
        <sz val="9"/>
        <rFont val="맑은 고딕"/>
        <family val="3"/>
        <charset val="129"/>
      </rPr>
      <t>동향</t>
    </r>
    <r>
      <rPr>
        <sz val="9"/>
        <color indexed="8"/>
        <rFont val="맑은 고딕"/>
        <family val="3"/>
        <charset val="129"/>
      </rPr>
      <t xml:space="preserve"> </t>
    </r>
    <r>
      <rPr>
        <sz val="9"/>
        <rFont val="맑은 고딕"/>
        <family val="3"/>
        <charset val="129"/>
      </rPr>
      <t>논의</t>
    </r>
    <r>
      <rPr>
        <sz val="9"/>
        <color indexed="8"/>
        <rFont val="굴림체"/>
        <family val="3"/>
        <charset val="129"/>
      </rPr>
      <t/>
    </r>
    <phoneticPr fontId="3" type="noConversion"/>
  </si>
  <si>
    <t>영덕물회023657877</t>
    <phoneticPr fontId="12" type="noConversion"/>
  </si>
  <si>
    <t>사무국장 극단 현안 및 장애연극 관련 협의</t>
    <phoneticPr fontId="3" type="noConversion"/>
  </si>
  <si>
    <t>꾸꾸루꾸바베큐027043497</t>
    <phoneticPr fontId="12" type="noConversion"/>
  </si>
  <si>
    <t>20:45:00</t>
  </si>
  <si>
    <t>이사회 안건 보고 및 업무 간담</t>
    <phoneticPr fontId="12" type="noConversion"/>
  </si>
  <si>
    <t>이사진 및 국립극단직원</t>
    <phoneticPr fontId="12" type="noConversion"/>
  </si>
  <si>
    <t>7월 소계</t>
    <phoneticPr fontId="12" type="noConversion"/>
  </si>
  <si>
    <t>23:10:17</t>
  </si>
  <si>
    <t>사무국장 하반기중점 추진 업무 점검 및 현안 협의 간담</t>
    <phoneticPr fontId="12" type="noConversion"/>
  </si>
  <si>
    <t>주식회사 코페이0215660123</t>
    <phoneticPr fontId="12" type="noConversion"/>
  </si>
  <si>
    <t>12:08:53</t>
  </si>
  <si>
    <t>사무국장 극단 이전 관련 직원 격려 및 노고 치하 간담</t>
    <phoneticPr fontId="12" type="noConversion"/>
  </si>
  <si>
    <t>마당너른집0211111111</t>
    <phoneticPr fontId="12" type="noConversion"/>
  </si>
  <si>
    <t>2023.08.23</t>
  </si>
  <si>
    <t>18:40:40</t>
  </si>
  <si>
    <t>사무국장 극단 유관기관 업무협의</t>
  </si>
  <si>
    <t>라이0211111111</t>
    <phoneticPr fontId="12" type="noConversion"/>
  </si>
  <si>
    <t>2023.08.25</t>
    <phoneticPr fontId="12" type="noConversion"/>
  </si>
  <si>
    <t>12:32:41</t>
  </si>
  <si>
    <t>사무국장 퇴사직원 간담</t>
    <phoneticPr fontId="12" type="noConversion"/>
  </si>
  <si>
    <t>라이0211111111 외</t>
    <phoneticPr fontId="12" type="noConversion"/>
  </si>
  <si>
    <t>8월 소계</t>
    <phoneticPr fontId="12" type="noConversion"/>
  </si>
  <si>
    <t>2023.09.02</t>
    <phoneticPr fontId="12" type="noConversion"/>
  </si>
  <si>
    <t>15:14:48</t>
  </si>
  <si>
    <t>사무국장 영유아극개발 참여자 간담</t>
  </si>
  <si>
    <t>본도시락  충무로점0222684282 외</t>
    <phoneticPr fontId="12" type="noConversion"/>
  </si>
  <si>
    <t>2023.09.07</t>
    <phoneticPr fontId="12" type="noConversion"/>
  </si>
  <si>
    <t>12:39:22</t>
  </si>
  <si>
    <t>사무국장 e나라도움 감사 관련 업무 협의</t>
  </si>
  <si>
    <t>대학로 아리랑027648600</t>
    <phoneticPr fontId="12" type="noConversion"/>
  </si>
  <si>
    <t>11:02:07</t>
  </si>
  <si>
    <t xml:space="preserve">사무국장 용역직원 추석 명절 선물 </t>
    <phoneticPr fontId="12" type="noConversion"/>
  </si>
  <si>
    <t>용역직원</t>
  </si>
  <si>
    <t>21:38:05</t>
  </si>
  <si>
    <t>사무국장 공연계 동향 파악 및 유관기관 현안 공유</t>
    <phoneticPr fontId="12" type="noConversion"/>
  </si>
  <si>
    <t>천수만횟집027471199</t>
    <phoneticPr fontId="12" type="noConversion"/>
  </si>
  <si>
    <t>9월 소계</t>
    <phoneticPr fontId="12" type="noConversion"/>
  </si>
  <si>
    <t>10월 소계</t>
    <phoneticPr fontId="12" type="noConversion"/>
  </si>
  <si>
    <t>19:16:24</t>
  </si>
  <si>
    <t>사무국장 예감 퇴임 관련 부서장 및 직원 업무 논의 간담</t>
    <phoneticPr fontId="12" type="noConversion"/>
  </si>
  <si>
    <t>청운숯불갈비027112625</t>
    <phoneticPr fontId="12" type="noConversion"/>
  </si>
  <si>
    <t>2023.11.13</t>
  </si>
  <si>
    <t>13:15:03</t>
  </si>
  <si>
    <t>사무국장 현안 관련 업무협의 진행</t>
    <phoneticPr fontId="12" type="noConversion"/>
  </si>
  <si>
    <t>씨제이올리브영(주)027445290</t>
    <phoneticPr fontId="12" type="noConversion"/>
  </si>
  <si>
    <t>국립극단 이사</t>
    <phoneticPr fontId="12" type="noConversion"/>
  </si>
  <si>
    <t>2023.11.15</t>
  </si>
  <si>
    <t>13:31:43</t>
  </si>
  <si>
    <t>사무국장 극단 운영 협의 및 업계 동향 논의</t>
    <phoneticPr fontId="12" type="noConversion"/>
  </si>
  <si>
    <t>대학로 아리랑027648600</t>
    <phoneticPr fontId="12" type="noConversion"/>
  </si>
  <si>
    <t>12:23:54</t>
  </si>
  <si>
    <t>사무국장 연극계 동향 파악 및 극단 업무 협의</t>
    <phoneticPr fontId="12" type="noConversion"/>
  </si>
  <si>
    <t>스케치0211111111</t>
    <phoneticPr fontId="12" type="noConversion"/>
  </si>
  <si>
    <t>11월 소계</t>
    <phoneticPr fontId="12" type="noConversion"/>
  </si>
  <si>
    <t>2023.12.13</t>
  </si>
  <si>
    <t>21:13:34</t>
  </si>
  <si>
    <t>사무국장 유관단체 협력 간담</t>
    <phoneticPr fontId="12" type="noConversion"/>
  </si>
  <si>
    <t>순대실록0236726004</t>
    <phoneticPr fontId="12" type="noConversion"/>
  </si>
  <si>
    <t>2023.12.15</t>
    <phoneticPr fontId="12" type="noConversion"/>
  </si>
  <si>
    <t>사무국장 연말 노고치하 직원 선물 수제비누</t>
    <phoneticPr fontId="12" type="noConversion"/>
  </si>
  <si>
    <t>도아공방01088956754</t>
    <phoneticPr fontId="12" type="noConversion"/>
  </si>
  <si>
    <t>국립극단 직원 및 용역직원</t>
    <phoneticPr fontId="12" type="noConversion"/>
  </si>
  <si>
    <t>계좌이체</t>
    <phoneticPr fontId="67" type="noConversion"/>
  </si>
  <si>
    <t>14:07:08</t>
  </si>
  <si>
    <t>사무국장 공연 고도를 기다리며 개막 축하 및 격려 다과</t>
    <phoneticPr fontId="12" type="noConversion"/>
  </si>
  <si>
    <t>주식회사 압구정공주떡025163643</t>
    <phoneticPr fontId="12" type="noConversion"/>
  </si>
  <si>
    <t>12월 소계</t>
    <phoneticPr fontId="12" type="noConversion"/>
  </si>
  <si>
    <t xml:space="preserve">2023년 합계 </t>
    <phoneticPr fontId="12" type="noConversion"/>
  </si>
  <si>
    <t>카드</t>
    <phoneticPr fontId="3" type="noConversion"/>
  </si>
  <si>
    <t>현금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</si>
</sst>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42" formatCode="_-&quot;₩&quot;* #,##0_-;\-&quot;₩&quot;* #,##0_-;_-&quot;₩&quot;* &quot;-&quot;_-;_-@_-"/>
    <numFmt numFmtId="41" formatCode="_-* #,##0_-;\-* #,##0_-;_-* &quot;-&quot;_-;_-@_-"/>
    <numFmt numFmtId="176" formatCode="#,##0&quot;회&quot;"/>
    <numFmt numFmtId="177" formatCode="0_);[Red]\(0\)"/>
    <numFmt numFmtId="178" formatCode="yyyy\.mm\.dd"/>
    <numFmt numFmtId="179" formatCode="mm&quot;월&quot;\ dd&quot;일&quot;"/>
    <numFmt numFmtId="180" formatCode="###,##0"/>
  </numFmts>
  <fonts count="74">
    <font>
      <sz val="9"/>
      <color indexed="8"/>
      <name val="굴림체"/>
      <family val="3"/>
      <charset val="129"/>
    </font>
    <font>
      <sz val="9"/>
      <color indexed="8"/>
      <name val="굴림체"/>
      <family val="3"/>
      <charset val="129"/>
    </font>
    <font>
      <sz val="9"/>
      <color indexed="8"/>
      <name val="굴림체"/>
      <family val="3"/>
      <charset val="129"/>
    </font>
    <font>
      <sz val="8"/>
      <name val="돋움"/>
      <family val="3"/>
      <charset val="129"/>
    </font>
    <font>
      <sz val="11"/>
      <name val="돋움"/>
      <family val="3"/>
      <charset val="129"/>
    </font>
    <font>
      <sz val="9"/>
      <color indexed="8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ajor"/>
    </font>
    <font>
      <b/>
      <sz val="12"/>
      <color theme="0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sz val="8"/>
      <name val="굴림체"/>
      <family val="3"/>
      <charset val="129"/>
    </font>
    <font>
      <sz val="9"/>
      <color indexed="8"/>
      <name val="Arial"/>
      <family val="2"/>
    </font>
    <font>
      <sz val="9"/>
      <color indexed="8"/>
      <name val="돋움"/>
      <family val="3"/>
      <charset val="129"/>
    </font>
    <font>
      <sz val="9"/>
      <name val="맑은 고딕"/>
      <family val="3"/>
      <charset val="129"/>
      <scheme val="major"/>
    </font>
    <font>
      <sz val="9"/>
      <color rgb="FF0070C0"/>
      <name val="맑은 고딕"/>
      <family val="3"/>
      <charset val="129"/>
      <scheme val="major"/>
    </font>
    <font>
      <sz val="9"/>
      <color indexed="8"/>
      <name val="맑은 고딕"/>
      <family val="3"/>
      <charset val="129"/>
      <scheme val="major"/>
    </font>
    <font>
      <sz val="9"/>
      <color rgb="FFFF0000"/>
      <name val="맑은 고딕"/>
      <family val="3"/>
      <charset val="129"/>
      <scheme val="major"/>
    </font>
    <font>
      <sz val="9"/>
      <color indexed="63"/>
      <name val="맑은 고딕"/>
      <family val="3"/>
      <charset val="129"/>
      <scheme val="major"/>
    </font>
    <font>
      <sz val="9"/>
      <color indexed="8"/>
      <name val="맑은고딕"/>
      <family val="3"/>
      <charset val="129"/>
    </font>
    <font>
      <sz val="10"/>
      <name val="맑은 고딕"/>
      <family val="3"/>
      <charset val="129"/>
      <scheme val="major"/>
    </font>
    <font>
      <sz val="10"/>
      <color theme="1"/>
      <name val="Arial"/>
      <family val="2"/>
    </font>
    <font>
      <sz val="9"/>
      <color theme="1" tint="0.14999847407452621"/>
      <name val="맑은 고딕"/>
      <family val="3"/>
      <charset val="129"/>
      <scheme val="major"/>
    </font>
    <font>
      <sz val="10"/>
      <color theme="1" tint="0.14999847407452621"/>
      <name val="맑은 고딕"/>
      <family val="3"/>
      <charset val="129"/>
      <scheme val="major"/>
    </font>
    <font>
      <sz val="9"/>
      <color theme="1" tint="0.14999847407452621"/>
      <name val="Arial"/>
      <family val="2"/>
    </font>
    <font>
      <sz val="9"/>
      <color theme="1" tint="0.14999847407452621"/>
      <name val="돋움"/>
      <family val="3"/>
      <charset val="129"/>
    </font>
    <font>
      <sz val="9"/>
      <color theme="1" tint="0.14999847407452621"/>
      <name val="맑은 고딕"/>
      <family val="3"/>
      <charset val="129"/>
      <scheme val="minor"/>
    </font>
    <font>
      <sz val="9"/>
      <color theme="1" tint="0.14999847407452621"/>
      <name val="맑은고딕"/>
      <family val="3"/>
      <charset val="129"/>
    </font>
    <font>
      <b/>
      <sz val="9"/>
      <color theme="1" tint="0.14999847407452621"/>
      <name val="맑은 고딕"/>
      <family val="3"/>
      <charset val="129"/>
      <scheme val="major"/>
    </font>
    <font>
      <b/>
      <sz val="16"/>
      <color theme="1" tint="0.14999847407452621"/>
      <name val="맑은 고딕"/>
      <family val="3"/>
      <charset val="129"/>
      <scheme val="major"/>
    </font>
    <font>
      <sz val="10"/>
      <name val="돋움"/>
      <family val="3"/>
      <charset val="129"/>
    </font>
    <font>
      <sz val="10"/>
      <color theme="1"/>
      <name val="돋움"/>
      <family val="3"/>
      <charset val="129"/>
    </font>
    <font>
      <sz val="10"/>
      <color rgb="FF0070C0"/>
      <name val="Arial"/>
      <family val="2"/>
    </font>
    <font>
      <sz val="10"/>
      <color rgb="FF0070C0"/>
      <name val="돋움"/>
      <family val="3"/>
      <charset val="129"/>
    </font>
    <font>
      <sz val="9"/>
      <color rgb="FF0070C0"/>
      <name val="굴림체"/>
      <family val="3"/>
      <charset val="129"/>
    </font>
    <font>
      <sz val="9"/>
      <color rgb="FF0070C0"/>
      <name val="맑은고딕"/>
      <family val="3"/>
      <charset val="129"/>
    </font>
    <font>
      <sz val="9"/>
      <color rgb="FF0070C0"/>
      <name val="Arial"/>
      <family val="2"/>
    </font>
    <font>
      <sz val="9"/>
      <color indexed="8"/>
      <name val="맑은 고딕"/>
      <family val="3"/>
      <charset val="129"/>
    </font>
    <font>
      <sz val="9"/>
      <color indexed="63"/>
      <name val="맑은 고딕"/>
      <family val="3"/>
      <charset val="129"/>
    </font>
    <font>
      <sz val="9"/>
      <color rgb="FF0070C0"/>
      <name val="맑은 고딕"/>
      <family val="3"/>
      <charset val="129"/>
    </font>
    <font>
      <sz val="10"/>
      <color theme="1"/>
      <name val="맑은 고딕"/>
      <family val="3"/>
      <charset val="129"/>
    </font>
    <font>
      <sz val="10"/>
      <color rgb="FF0070C0"/>
      <name val="맑은 고딕"/>
      <family val="3"/>
      <charset val="129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9"/>
      <color indexed="81"/>
      <name val="돋움"/>
      <family val="3"/>
      <charset val="129"/>
    </font>
    <font>
      <sz val="9"/>
      <color indexed="81"/>
      <name val="돋움"/>
      <family val="3"/>
      <charset val="129"/>
    </font>
    <font>
      <sz val="9"/>
      <color theme="1"/>
      <name val="맑은고딕"/>
      <family val="3"/>
      <charset val="129"/>
    </font>
    <font>
      <sz val="9"/>
      <color rgb="FFFF0000"/>
      <name val="돋움"/>
      <family val="3"/>
      <charset val="129"/>
    </font>
    <font>
      <sz val="9"/>
      <color rgb="FFFF0000"/>
      <name val="맑은 고딕"/>
      <family val="3"/>
      <charset val="129"/>
      <scheme val="minor"/>
    </font>
    <font>
      <sz val="9"/>
      <color rgb="FFFF0000"/>
      <name val="Arial"/>
      <family val="2"/>
    </font>
    <font>
      <sz val="9"/>
      <color rgb="FF0070C0"/>
      <name val="맑은 고딕"/>
      <family val="3"/>
      <charset val="129"/>
      <scheme val="minor"/>
    </font>
    <font>
      <sz val="9"/>
      <color rgb="FF0070C0"/>
      <name val="돋움"/>
      <family val="3"/>
      <charset val="129"/>
    </font>
    <font>
      <sz val="9"/>
      <name val="돋움"/>
      <family val="3"/>
      <charset val="129"/>
    </font>
    <font>
      <sz val="9"/>
      <name val="Arial"/>
      <family val="2"/>
    </font>
    <font>
      <sz val="9"/>
      <color theme="4"/>
      <name val="맑은 고딕"/>
      <family val="3"/>
      <charset val="129"/>
      <scheme val="major"/>
    </font>
    <font>
      <sz val="9"/>
      <color theme="4"/>
      <name val="돋움"/>
      <family val="3"/>
      <charset val="129"/>
    </font>
    <font>
      <sz val="9"/>
      <color theme="4"/>
      <name val="맑은 고딕"/>
      <family val="3"/>
      <charset val="129"/>
      <scheme val="minor"/>
    </font>
    <font>
      <sz val="9"/>
      <color theme="4"/>
      <name val="Arial"/>
      <family val="2"/>
    </font>
    <font>
      <sz val="9"/>
      <color theme="4"/>
      <name val="맑은고딕"/>
      <family val="3"/>
      <charset val="129"/>
    </font>
    <font>
      <sz val="9"/>
      <name val="맑은 고딕"/>
      <family val="3"/>
      <charset val="129"/>
    </font>
    <font>
      <sz val="9"/>
      <name val="굴림체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2"/>
      <color theme="0"/>
      <name val="맑은 고딕"/>
      <family val="3"/>
      <charset val="129"/>
      <scheme val="major"/>
    </font>
    <font>
      <sz val="10"/>
      <color indexed="8"/>
      <name val="맑은 고딕"/>
      <family val="3"/>
      <charset val="129"/>
      <scheme val="major"/>
    </font>
    <font>
      <b/>
      <sz val="10"/>
      <color theme="1" tint="0.14999847407452621"/>
      <name val="맑은 고딕"/>
      <family val="3"/>
      <charset val="129"/>
      <scheme val="major"/>
    </font>
    <font>
      <sz val="8"/>
      <name val="맑은 고딕"/>
      <family val="3"/>
      <charset val="129"/>
    </font>
    <font>
      <b/>
      <sz val="10"/>
      <name val="맑은 고딕"/>
      <family val="3"/>
      <charset val="129"/>
      <scheme val="major"/>
    </font>
    <font>
      <sz val="10"/>
      <color indexed="8"/>
      <name val="Arial"/>
      <family val="2"/>
    </font>
    <font>
      <sz val="9"/>
      <color rgb="FFFF0000"/>
      <name val="굴림체"/>
      <family val="3"/>
      <charset val="129"/>
    </font>
    <font>
      <b/>
      <sz val="9"/>
      <color indexed="63"/>
      <name val="맑은 고딕"/>
      <family val="3"/>
      <charset val="129"/>
      <scheme val="major"/>
    </font>
    <font>
      <b/>
      <sz val="9"/>
      <color indexed="8"/>
      <name val="맑은 고딕"/>
      <family val="3"/>
      <charset val="129"/>
      <scheme val="major"/>
    </font>
    <font>
      <b/>
      <sz val="9"/>
      <name val="맑은 고딕"/>
      <family val="3"/>
      <charset val="129"/>
      <scheme val="major"/>
    </font>
  </fonts>
  <fills count="1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F3F3E9"/>
        <bgColor indexed="64"/>
      </patternFill>
    </fill>
  </fills>
  <borders count="16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4">
    <xf numFmtId="0" fontId="0" fillId="0" borderId="0"/>
    <xf numFmtId="9" fontId="4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2" fillId="0" borderId="0" applyFont="0" applyFill="0" applyBorder="0" applyAlignment="0" applyProtection="0"/>
    <xf numFmtId="0" fontId="4" fillId="0" borderId="0"/>
    <xf numFmtId="0" fontId="2" fillId="0" borderId="0"/>
    <xf numFmtId="0" fontId="4" fillId="0" borderId="0"/>
    <xf numFmtId="0" fontId="1" fillId="0" borderId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1" fillId="0" borderId="0"/>
    <xf numFmtId="0" fontId="62" fillId="0" borderId="0">
      <alignment vertical="center"/>
    </xf>
  </cellStyleXfs>
  <cellXfs count="766">
    <xf numFmtId="0" fontId="0" fillId="0" borderId="0" xfId="0" applyNumberFormat="1" applyFont="1" applyFill="1" applyBorder="1" applyAlignment="1" applyProtection="1"/>
    <xf numFmtId="0" fontId="5" fillId="2" borderId="0" xfId="0" applyNumberFormat="1" applyFont="1" applyFill="1" applyBorder="1" applyAlignment="1" applyProtection="1"/>
    <xf numFmtId="41" fontId="6" fillId="2" borderId="0" xfId="2" applyFont="1" applyFill="1" applyBorder="1" applyAlignment="1" applyProtection="1"/>
    <xf numFmtId="0" fontId="5" fillId="2" borderId="0" xfId="0" applyNumberFormat="1" applyFont="1" applyFill="1" applyBorder="1" applyAlignment="1" applyProtection="1">
      <alignment vertical="center"/>
    </xf>
    <xf numFmtId="0" fontId="7" fillId="2" borderId="0" xfId="0" applyNumberFormat="1" applyFont="1" applyFill="1" applyBorder="1" applyAlignment="1" applyProtection="1">
      <alignment vertical="center"/>
    </xf>
    <xf numFmtId="0" fontId="5" fillId="2" borderId="0" xfId="0" applyNumberFormat="1" applyFont="1" applyFill="1" applyBorder="1" applyAlignment="1" applyProtection="1">
      <alignment horizontal="center" vertical="center"/>
    </xf>
    <xf numFmtId="176" fontId="8" fillId="3" borderId="1" xfId="8" applyNumberFormat="1" applyFont="1" applyFill="1" applyBorder="1" applyAlignment="1">
      <alignment horizontal="center" vertical="center"/>
    </xf>
    <xf numFmtId="0" fontId="5" fillId="2" borderId="0" xfId="0" applyNumberFormat="1" applyFont="1" applyFill="1" applyBorder="1" applyAlignment="1" applyProtection="1">
      <alignment horizontal="center"/>
    </xf>
    <xf numFmtId="176" fontId="8" fillId="3" borderId="4" xfId="8" applyNumberFormat="1" applyFont="1" applyFill="1" applyBorder="1" applyAlignment="1">
      <alignment horizontal="center" vertical="center"/>
    </xf>
    <xf numFmtId="0" fontId="5" fillId="2" borderId="0" xfId="0" applyNumberFormat="1" applyFont="1" applyFill="1" applyBorder="1" applyAlignment="1" applyProtection="1">
      <alignment horizontal="left"/>
    </xf>
    <xf numFmtId="0" fontId="5" fillId="2" borderId="0" xfId="0" applyNumberFormat="1" applyFont="1" applyFill="1" applyBorder="1" applyAlignment="1" applyProtection="1">
      <alignment horizontal="left" vertical="center"/>
    </xf>
    <xf numFmtId="0" fontId="8" fillId="3" borderId="6" xfId="0" applyFont="1" applyFill="1" applyBorder="1" applyAlignment="1" applyProtection="1">
      <alignment horizontal="center" vertical="center"/>
    </xf>
    <xf numFmtId="0" fontId="8" fillId="3" borderId="7" xfId="0" applyFont="1" applyFill="1" applyBorder="1" applyAlignment="1" applyProtection="1">
      <alignment horizontal="center" vertical="center"/>
    </xf>
    <xf numFmtId="0" fontId="9" fillId="5" borderId="6" xfId="0" applyFont="1" applyFill="1" applyBorder="1" applyAlignment="1" applyProtection="1">
      <alignment horizontal="center" vertical="center"/>
    </xf>
    <xf numFmtId="176" fontId="9" fillId="5" borderId="3" xfId="0" applyNumberFormat="1" applyFont="1" applyFill="1" applyBorder="1" applyAlignment="1" applyProtection="1">
      <alignment horizontal="center" vertical="center"/>
    </xf>
    <xf numFmtId="0" fontId="9" fillId="5" borderId="7" xfId="0" applyFont="1" applyFill="1" applyBorder="1" applyAlignment="1" applyProtection="1">
      <alignment horizontal="center" vertical="center"/>
    </xf>
    <xf numFmtId="176" fontId="9" fillId="5" borderId="8" xfId="0" applyNumberFormat="1" applyFont="1" applyFill="1" applyBorder="1" applyAlignment="1" applyProtection="1">
      <alignment horizontal="center" vertical="center"/>
    </xf>
    <xf numFmtId="41" fontId="5" fillId="2" borderId="0" xfId="2" applyFont="1" applyFill="1" applyBorder="1" applyAlignment="1" applyProtection="1"/>
    <xf numFmtId="41" fontId="5" fillId="2" borderId="0" xfId="2" applyFont="1" applyFill="1" applyBorder="1" applyAlignment="1" applyProtection="1">
      <alignment horizontal="right"/>
    </xf>
    <xf numFmtId="41" fontId="5" fillId="2" borderId="0" xfId="2" applyFont="1" applyFill="1" applyBorder="1" applyAlignment="1" applyProtection="1">
      <alignment vertical="center"/>
    </xf>
    <xf numFmtId="177" fontId="11" fillId="4" borderId="5" xfId="2" applyNumberFormat="1" applyFont="1" applyFill="1" applyBorder="1" applyAlignment="1" applyProtection="1">
      <alignment horizontal="center" vertical="center"/>
    </xf>
    <xf numFmtId="42" fontId="5" fillId="2" borderId="0" xfId="0" applyNumberFormat="1" applyFont="1" applyFill="1" applyBorder="1" applyAlignment="1" applyProtection="1">
      <alignment horizontal="left" vertical="center"/>
    </xf>
    <xf numFmtId="42" fontId="5" fillId="2" borderId="0" xfId="0" applyNumberFormat="1" applyFont="1" applyFill="1" applyBorder="1" applyAlignment="1" applyProtection="1">
      <alignment vertical="center"/>
    </xf>
    <xf numFmtId="0" fontId="8" fillId="3" borderId="6" xfId="0" applyFont="1" applyFill="1" applyBorder="1" applyAlignment="1">
      <alignment horizontal="center" vertical="center"/>
    </xf>
    <xf numFmtId="0" fontId="7" fillId="2" borderId="0" xfId="0" applyFont="1" applyFill="1" applyAlignment="1">
      <alignment vertical="center"/>
    </xf>
    <xf numFmtId="0" fontId="8" fillId="3" borderId="7" xfId="0" applyFont="1" applyFill="1" applyBorder="1" applyAlignment="1">
      <alignment horizontal="center" vertical="center"/>
    </xf>
    <xf numFmtId="41" fontId="11" fillId="4" borderId="5" xfId="2" applyFont="1" applyFill="1" applyBorder="1" applyAlignment="1" applyProtection="1">
      <alignment horizontal="center" vertical="center"/>
    </xf>
    <xf numFmtId="14" fontId="8" fillId="7" borderId="10" xfId="2" applyNumberFormat="1" applyFont="1" applyFill="1" applyBorder="1" applyAlignment="1" applyProtection="1">
      <alignment horizontal="center" vertical="center"/>
    </xf>
    <xf numFmtId="0" fontId="8" fillId="7" borderId="10" xfId="2" applyNumberFormat="1" applyFont="1" applyFill="1" applyBorder="1" applyAlignment="1" applyProtection="1">
      <alignment vertical="center" wrapText="1"/>
    </xf>
    <xf numFmtId="42" fontId="8" fillId="7" borderId="0" xfId="2" applyNumberFormat="1" applyFont="1" applyFill="1" applyBorder="1" applyAlignment="1" applyProtection="1">
      <alignment horizontal="left" vertical="center"/>
    </xf>
    <xf numFmtId="41" fontId="8" fillId="7" borderId="10" xfId="2" applyFont="1" applyFill="1" applyBorder="1" applyAlignment="1" applyProtection="1">
      <alignment horizontal="center" vertical="center"/>
    </xf>
    <xf numFmtId="177" fontId="8" fillId="7" borderId="10" xfId="2" applyNumberFormat="1" applyFont="1" applyFill="1" applyBorder="1" applyAlignment="1" applyProtection="1">
      <alignment horizontal="center" vertical="center"/>
    </xf>
    <xf numFmtId="14" fontId="8" fillId="7" borderId="5" xfId="2" applyNumberFormat="1" applyFont="1" applyFill="1" applyBorder="1" applyAlignment="1" applyProtection="1">
      <alignment horizontal="center" vertical="center"/>
    </xf>
    <xf numFmtId="0" fontId="8" fillId="7" borderId="5" xfId="2" applyNumberFormat="1" applyFont="1" applyFill="1" applyBorder="1" applyAlignment="1" applyProtection="1">
      <alignment vertical="center" wrapText="1"/>
    </xf>
    <xf numFmtId="42" fontId="8" fillId="7" borderId="5" xfId="2" applyNumberFormat="1" applyFont="1" applyFill="1" applyBorder="1" applyAlignment="1" applyProtection="1">
      <alignment horizontal="left" vertical="center"/>
    </xf>
    <xf numFmtId="41" fontId="8" fillId="7" borderId="5" xfId="2" applyFont="1" applyFill="1" applyBorder="1" applyAlignment="1" applyProtection="1">
      <alignment horizontal="center" vertical="center"/>
    </xf>
    <xf numFmtId="177" fontId="8" fillId="7" borderId="5" xfId="2" applyNumberFormat="1" applyFont="1" applyFill="1" applyBorder="1" applyAlignment="1" applyProtection="1">
      <alignment horizontal="center" vertical="center"/>
    </xf>
    <xf numFmtId="14" fontId="8" fillId="7" borderId="9" xfId="2" applyNumberFormat="1" applyFont="1" applyFill="1" applyBorder="1" applyAlignment="1" applyProtection="1">
      <alignment horizontal="center" vertical="center"/>
    </xf>
    <xf numFmtId="0" fontId="8" fillId="7" borderId="9" xfId="2" applyNumberFormat="1" applyFont="1" applyFill="1" applyBorder="1" applyAlignment="1" applyProtection="1">
      <alignment vertical="center" wrapText="1"/>
    </xf>
    <xf numFmtId="42" fontId="8" fillId="7" borderId="4" xfId="2" applyNumberFormat="1" applyFont="1" applyFill="1" applyBorder="1" applyAlignment="1" applyProtection="1">
      <alignment horizontal="left" vertical="center"/>
    </xf>
    <xf numFmtId="41" fontId="8" fillId="7" borderId="9" xfId="2" applyFont="1" applyFill="1" applyBorder="1" applyAlignment="1" applyProtection="1">
      <alignment horizontal="center" vertical="center"/>
    </xf>
    <xf numFmtId="177" fontId="8" fillId="7" borderId="9" xfId="2" applyNumberFormat="1" applyFont="1" applyFill="1" applyBorder="1" applyAlignment="1" applyProtection="1">
      <alignment horizontal="center" vertical="center"/>
    </xf>
    <xf numFmtId="14" fontId="8" fillId="7" borderId="2" xfId="2" applyNumberFormat="1" applyFont="1" applyFill="1" applyBorder="1" applyAlignment="1" applyProtection="1">
      <alignment horizontal="center" vertical="center"/>
    </xf>
    <xf numFmtId="0" fontId="8" fillId="7" borderId="2" xfId="2" applyNumberFormat="1" applyFont="1" applyFill="1" applyBorder="1" applyAlignment="1" applyProtection="1">
      <alignment vertical="center" wrapText="1"/>
    </xf>
    <xf numFmtId="41" fontId="8" fillId="7" borderId="2" xfId="2" applyFont="1" applyFill="1" applyBorder="1" applyAlignment="1" applyProtection="1">
      <alignment horizontal="center" vertical="center"/>
    </xf>
    <xf numFmtId="177" fontId="8" fillId="7" borderId="2" xfId="2" applyNumberFormat="1" applyFont="1" applyFill="1" applyBorder="1" applyAlignment="1" applyProtection="1">
      <alignment horizontal="center" vertical="center"/>
    </xf>
    <xf numFmtId="0" fontId="13" fillId="2" borderId="0" xfId="0" applyNumberFormat="1" applyFont="1" applyFill="1" applyBorder="1" applyAlignment="1" applyProtection="1">
      <alignment vertical="center"/>
    </xf>
    <xf numFmtId="0" fontId="13" fillId="2" borderId="0" xfId="0" applyNumberFormat="1" applyFont="1" applyFill="1" applyBorder="1" applyAlignment="1" applyProtection="1">
      <alignment horizontal="center" vertical="center"/>
    </xf>
    <xf numFmtId="178" fontId="13" fillId="2" borderId="0" xfId="0" applyNumberFormat="1" applyFont="1" applyFill="1" applyBorder="1" applyAlignment="1" applyProtection="1">
      <alignment vertical="center"/>
    </xf>
    <xf numFmtId="177" fontId="13" fillId="2" borderId="0" xfId="0" applyNumberFormat="1" applyFont="1" applyFill="1" applyBorder="1" applyAlignment="1" applyProtection="1">
      <alignment vertical="center"/>
    </xf>
    <xf numFmtId="0" fontId="13" fillId="2" borderId="0" xfId="0" applyNumberFormat="1" applyFont="1" applyFill="1" applyBorder="1" applyAlignment="1" applyProtection="1">
      <alignment horizontal="left" vertical="center"/>
    </xf>
    <xf numFmtId="0" fontId="14" fillId="2" borderId="0" xfId="0" applyNumberFormat="1" applyFont="1" applyFill="1" applyBorder="1" applyAlignment="1" applyProtection="1">
      <alignment horizontal="left" vertical="center"/>
    </xf>
    <xf numFmtId="41" fontId="15" fillId="2" borderId="0" xfId="2" applyFont="1" applyFill="1" applyBorder="1" applyAlignment="1" applyProtection="1">
      <alignment horizontal="center" vertical="center"/>
    </xf>
    <xf numFmtId="0" fontId="17" fillId="2" borderId="0" xfId="0" applyNumberFormat="1" applyFont="1" applyFill="1" applyBorder="1" applyAlignment="1" applyProtection="1">
      <alignment vertical="center"/>
    </xf>
    <xf numFmtId="0" fontId="17" fillId="2" borderId="0" xfId="0" applyNumberFormat="1" applyFont="1" applyFill="1" applyBorder="1" applyAlignment="1" applyProtection="1">
      <alignment horizontal="center" vertical="center"/>
    </xf>
    <xf numFmtId="178" fontId="17" fillId="2" borderId="0" xfId="0" applyNumberFormat="1" applyFont="1" applyFill="1" applyBorder="1" applyAlignment="1" applyProtection="1">
      <alignment vertical="center"/>
    </xf>
    <xf numFmtId="177" fontId="17" fillId="2" borderId="0" xfId="0" applyNumberFormat="1" applyFont="1" applyFill="1" applyBorder="1" applyAlignment="1" applyProtection="1">
      <alignment vertical="center"/>
    </xf>
    <xf numFmtId="0" fontId="17" fillId="2" borderId="0" xfId="0" applyNumberFormat="1" applyFont="1" applyFill="1" applyBorder="1" applyAlignment="1" applyProtection="1">
      <alignment horizontal="left" vertical="center"/>
    </xf>
    <xf numFmtId="0" fontId="5" fillId="2" borderId="0" xfId="0" applyNumberFormat="1" applyFont="1" applyFill="1" applyBorder="1" applyAlignment="1" applyProtection="1">
      <alignment horizontal="left" vertical="center" wrapText="1"/>
    </xf>
    <xf numFmtId="41" fontId="17" fillId="2" borderId="0" xfId="0" applyNumberFormat="1" applyFont="1" applyFill="1" applyBorder="1" applyAlignment="1" applyProtection="1">
      <alignment horizontal="left" vertical="center"/>
    </xf>
    <xf numFmtId="179" fontId="17" fillId="2" borderId="0" xfId="0" applyNumberFormat="1" applyFont="1" applyFill="1" applyBorder="1" applyAlignment="1" applyProtection="1">
      <alignment vertical="center"/>
    </xf>
    <xf numFmtId="21" fontId="19" fillId="2" borderId="0" xfId="0" applyNumberFormat="1" applyFont="1" applyFill="1" applyBorder="1" applyAlignment="1" applyProtection="1">
      <alignment horizontal="center" vertical="center" wrapText="1"/>
    </xf>
    <xf numFmtId="180" fontId="19" fillId="2" borderId="0" xfId="0" applyNumberFormat="1" applyFont="1" applyFill="1" applyBorder="1" applyAlignment="1" applyProtection="1">
      <alignment horizontal="right" vertical="center" wrapText="1"/>
    </xf>
    <xf numFmtId="0" fontId="19" fillId="2" borderId="0" xfId="0" applyFont="1" applyFill="1" applyBorder="1" applyAlignment="1" applyProtection="1">
      <alignment horizontal="left" vertical="center"/>
    </xf>
    <xf numFmtId="0" fontId="20" fillId="2" borderId="0" xfId="0" applyNumberFormat="1" applyFont="1" applyFill="1" applyBorder="1" applyAlignment="1" applyProtection="1">
      <alignment horizontal="center" vertical="center"/>
    </xf>
    <xf numFmtId="178" fontId="20" fillId="2" borderId="0" xfId="0" applyNumberFormat="1" applyFont="1" applyFill="1" applyBorder="1" applyAlignment="1" applyProtection="1">
      <alignment vertical="center"/>
    </xf>
    <xf numFmtId="177" fontId="20" fillId="2" borderId="0" xfId="0" applyNumberFormat="1" applyFont="1" applyFill="1" applyBorder="1" applyAlignment="1" applyProtection="1">
      <alignment vertical="center"/>
    </xf>
    <xf numFmtId="0" fontId="20" fillId="2" borderId="0" xfId="0" applyNumberFormat="1" applyFont="1" applyFill="1" applyBorder="1" applyAlignment="1" applyProtection="1">
      <alignment vertical="center"/>
    </xf>
    <xf numFmtId="0" fontId="20" fillId="2" borderId="0" xfId="0" applyNumberFormat="1" applyFont="1" applyFill="1" applyBorder="1" applyAlignment="1" applyProtection="1">
      <alignment horizontal="left" vertical="center"/>
    </xf>
    <xf numFmtId="0" fontId="14" fillId="2" borderId="0" xfId="0" applyNumberFormat="1" applyFont="1" applyFill="1" applyBorder="1" applyAlignment="1" applyProtection="1">
      <alignment horizontal="center" vertical="center"/>
    </xf>
    <xf numFmtId="0" fontId="8" fillId="7" borderId="10" xfId="2" applyNumberFormat="1" applyFont="1" applyFill="1" applyBorder="1" applyAlignment="1" applyProtection="1">
      <alignment horizontal="left" vertical="center" wrapText="1"/>
    </xf>
    <xf numFmtId="0" fontId="8" fillId="3" borderId="11" xfId="0" applyFont="1" applyFill="1" applyBorder="1" applyAlignment="1" applyProtection="1">
      <alignment horizontal="center" vertical="center"/>
    </xf>
    <xf numFmtId="176" fontId="8" fillId="3" borderId="0" xfId="8" applyNumberFormat="1" applyFont="1" applyFill="1" applyBorder="1" applyAlignment="1">
      <alignment horizontal="center" vertical="center"/>
    </xf>
    <xf numFmtId="0" fontId="8" fillId="3" borderId="4" xfId="0" applyFont="1" applyFill="1" applyBorder="1" applyAlignment="1" applyProtection="1">
      <alignment horizontal="center" vertical="center"/>
    </xf>
    <xf numFmtId="0" fontId="8" fillId="7" borderId="9" xfId="2" applyNumberFormat="1" applyFont="1" applyFill="1" applyBorder="1" applyAlignment="1" applyProtection="1">
      <alignment vertical="center"/>
    </xf>
    <xf numFmtId="41" fontId="13" fillId="2" borderId="0" xfId="2" applyFont="1" applyFill="1" applyBorder="1" applyAlignment="1" applyProtection="1">
      <alignment vertical="center"/>
    </xf>
    <xf numFmtId="41" fontId="17" fillId="2" borderId="0" xfId="2" applyFont="1" applyFill="1" applyBorder="1" applyAlignment="1" applyProtection="1">
      <alignment vertical="center"/>
    </xf>
    <xf numFmtId="41" fontId="20" fillId="2" borderId="0" xfId="2" applyFont="1" applyFill="1" applyBorder="1" applyAlignment="1" applyProtection="1">
      <alignment vertical="center"/>
    </xf>
    <xf numFmtId="41" fontId="16" fillId="2" borderId="0" xfId="2" applyFont="1" applyFill="1" applyBorder="1" applyAlignment="1" applyProtection="1">
      <alignment vertical="center"/>
    </xf>
    <xf numFmtId="0" fontId="9" fillId="7" borderId="0" xfId="0" applyFont="1" applyFill="1" applyBorder="1" applyAlignment="1">
      <alignment horizontal="center" vertical="center"/>
    </xf>
    <xf numFmtId="41" fontId="9" fillId="7" borderId="0" xfId="2" applyFont="1" applyFill="1" applyBorder="1" applyAlignment="1">
      <alignment horizontal="left" vertical="center"/>
    </xf>
    <xf numFmtId="0" fontId="9" fillId="7" borderId="10" xfId="0" applyFont="1" applyFill="1" applyBorder="1" applyAlignment="1">
      <alignment horizontal="center" vertical="center"/>
    </xf>
    <xf numFmtId="0" fontId="9" fillId="7" borderId="10" xfId="0" applyNumberFormat="1" applyFont="1" applyFill="1" applyBorder="1" applyAlignment="1">
      <alignment vertical="center"/>
    </xf>
    <xf numFmtId="0" fontId="9" fillId="7" borderId="10" xfId="0" applyNumberFormat="1" applyFont="1" applyFill="1" applyBorder="1" applyAlignment="1" applyProtection="1">
      <alignment vertical="center"/>
    </xf>
    <xf numFmtId="0" fontId="17" fillId="7" borderId="0" xfId="0" applyFont="1" applyFill="1" applyBorder="1" applyAlignment="1">
      <alignment horizontal="center" vertical="center"/>
    </xf>
    <xf numFmtId="0" fontId="9" fillId="7" borderId="0" xfId="0" applyFont="1" applyFill="1" applyBorder="1" applyAlignment="1">
      <alignment horizontal="left" vertical="center"/>
    </xf>
    <xf numFmtId="0" fontId="17" fillId="7" borderId="0" xfId="0" applyFont="1" applyFill="1" applyBorder="1" applyAlignment="1">
      <alignment horizontal="left" vertical="center"/>
    </xf>
    <xf numFmtId="41" fontId="17" fillId="7" borderId="0" xfId="2" applyFont="1" applyFill="1" applyBorder="1" applyAlignment="1">
      <alignment horizontal="center" vertical="center"/>
    </xf>
    <xf numFmtId="0" fontId="17" fillId="7" borderId="2" xfId="0" applyFont="1" applyFill="1" applyBorder="1" applyAlignment="1">
      <alignment horizontal="center" vertical="center"/>
    </xf>
    <xf numFmtId="0" fontId="17" fillId="7" borderId="10" xfId="0" applyFont="1" applyFill="1" applyBorder="1" applyAlignment="1">
      <alignment horizontal="center" vertical="center"/>
    </xf>
    <xf numFmtId="0" fontId="17" fillId="7" borderId="9" xfId="0" applyFont="1" applyFill="1" applyBorder="1" applyAlignment="1">
      <alignment horizontal="center" vertical="center"/>
    </xf>
    <xf numFmtId="0" fontId="9" fillId="7" borderId="2" xfId="0" applyFont="1" applyFill="1" applyBorder="1" applyAlignment="1">
      <alignment horizontal="left" vertical="center"/>
    </xf>
    <xf numFmtId="0" fontId="9" fillId="7" borderId="10" xfId="0" applyFont="1" applyFill="1" applyBorder="1" applyAlignment="1">
      <alignment horizontal="left" vertical="center"/>
    </xf>
    <xf numFmtId="0" fontId="9" fillId="7" borderId="10" xfId="0" applyNumberFormat="1" applyFont="1" applyFill="1" applyBorder="1" applyAlignment="1">
      <alignment horizontal="left" vertical="center"/>
    </xf>
    <xf numFmtId="0" fontId="17" fillId="7" borderId="2" xfId="0" applyFont="1" applyFill="1" applyBorder="1" applyAlignment="1">
      <alignment horizontal="left" vertical="center"/>
    </xf>
    <xf numFmtId="0" fontId="17" fillId="7" borderId="10" xfId="0" applyFont="1" applyFill="1" applyBorder="1" applyAlignment="1">
      <alignment horizontal="left" vertical="center"/>
    </xf>
    <xf numFmtId="0" fontId="17" fillId="7" borderId="2" xfId="0" applyNumberFormat="1" applyFont="1" applyFill="1" applyBorder="1" applyAlignment="1" applyProtection="1">
      <alignment horizontal="center" vertical="center"/>
    </xf>
    <xf numFmtId="0" fontId="17" fillId="7" borderId="10" xfId="0" applyNumberFormat="1" applyFont="1" applyFill="1" applyBorder="1" applyAlignment="1" applyProtection="1">
      <alignment horizontal="center" vertical="center"/>
    </xf>
    <xf numFmtId="0" fontId="8" fillId="3" borderId="1" xfId="0" applyFont="1" applyFill="1" applyBorder="1" applyAlignment="1" applyProtection="1">
      <alignment horizontal="center" vertical="center"/>
    </xf>
    <xf numFmtId="0" fontId="9" fillId="7" borderId="2" xfId="2" applyNumberFormat="1" applyFont="1" applyFill="1" applyBorder="1" applyAlignment="1">
      <alignment vertical="center"/>
    </xf>
    <xf numFmtId="0" fontId="9" fillId="7" borderId="10" xfId="2" applyNumberFormat="1" applyFont="1" applyFill="1" applyBorder="1" applyAlignment="1">
      <alignment vertical="center"/>
    </xf>
    <xf numFmtId="0" fontId="9" fillId="7" borderId="9" xfId="2" applyNumberFormat="1" applyFont="1" applyFill="1" applyBorder="1" applyAlignment="1">
      <alignment vertical="center"/>
    </xf>
    <xf numFmtId="41" fontId="11" fillId="4" borderId="5" xfId="2" applyFont="1" applyFill="1" applyBorder="1" applyAlignment="1" applyProtection="1">
      <alignment horizontal="center" vertical="center"/>
    </xf>
    <xf numFmtId="41" fontId="8" fillId="7" borderId="5" xfId="2" applyFont="1" applyFill="1" applyBorder="1" applyAlignment="1" applyProtection="1">
      <alignment horizontal="center" vertical="center"/>
    </xf>
    <xf numFmtId="0" fontId="15" fillId="7" borderId="0" xfId="0" applyNumberFormat="1" applyFont="1" applyFill="1" applyBorder="1" applyAlignment="1">
      <alignment horizontal="center" vertical="center"/>
    </xf>
    <xf numFmtId="41" fontId="17" fillId="7" borderId="0" xfId="2" applyFont="1" applyFill="1" applyBorder="1" applyAlignment="1">
      <alignment horizontal="left" vertical="center"/>
    </xf>
    <xf numFmtId="0" fontId="9" fillId="7" borderId="0" xfId="2" applyNumberFormat="1" applyFont="1" applyFill="1" applyBorder="1" applyAlignment="1">
      <alignment horizontal="center" vertical="center"/>
    </xf>
    <xf numFmtId="0" fontId="9" fillId="7" borderId="0" xfId="2" applyNumberFormat="1" applyFont="1" applyFill="1" applyBorder="1" applyAlignment="1">
      <alignment vertical="center"/>
    </xf>
    <xf numFmtId="0" fontId="15" fillId="7" borderId="0" xfId="2" applyNumberFormat="1" applyFont="1" applyFill="1" applyBorder="1" applyAlignment="1">
      <alignment horizontal="center" vertical="center"/>
    </xf>
    <xf numFmtId="41" fontId="15" fillId="7" borderId="0" xfId="2" applyFont="1" applyFill="1" applyBorder="1" applyAlignment="1">
      <alignment horizontal="left" vertical="center"/>
    </xf>
    <xf numFmtId="0" fontId="17" fillId="7" borderId="0" xfId="0" applyNumberFormat="1" applyFont="1" applyFill="1" applyBorder="1" applyAlignment="1">
      <alignment horizontal="left" vertical="center"/>
    </xf>
    <xf numFmtId="0" fontId="15" fillId="7" borderId="2" xfId="2" applyNumberFormat="1" applyFont="1" applyFill="1" applyBorder="1" applyAlignment="1">
      <alignment vertical="center"/>
    </xf>
    <xf numFmtId="0" fontId="17" fillId="7" borderId="10" xfId="0" applyNumberFormat="1" applyFont="1" applyFill="1" applyBorder="1" applyAlignment="1">
      <alignment horizontal="left" vertical="center"/>
    </xf>
    <xf numFmtId="177" fontId="8" fillId="7" borderId="6" xfId="2" applyNumberFormat="1" applyFont="1" applyFill="1" applyBorder="1" applyAlignment="1" applyProtection="1">
      <alignment horizontal="center" vertical="center"/>
    </xf>
    <xf numFmtId="177" fontId="8" fillId="7" borderId="11" xfId="2" applyNumberFormat="1" applyFont="1" applyFill="1" applyBorder="1" applyAlignment="1" applyProtection="1">
      <alignment horizontal="center" vertical="center"/>
    </xf>
    <xf numFmtId="177" fontId="8" fillId="7" borderId="7" xfId="2" applyNumberFormat="1" applyFont="1" applyFill="1" applyBorder="1" applyAlignment="1" applyProtection="1">
      <alignment horizontal="center" vertical="center"/>
    </xf>
    <xf numFmtId="0" fontId="17" fillId="7" borderId="9" xfId="0" applyNumberFormat="1" applyFont="1" applyFill="1" applyBorder="1" applyAlignment="1">
      <alignment horizontal="left" vertical="center"/>
    </xf>
    <xf numFmtId="0" fontId="17" fillId="7" borderId="9" xfId="0" applyFont="1" applyFill="1" applyBorder="1" applyAlignment="1">
      <alignment horizontal="left" vertical="center"/>
    </xf>
    <xf numFmtId="41" fontId="17" fillId="7" borderId="2" xfId="2" applyFont="1" applyFill="1" applyBorder="1" applyAlignment="1">
      <alignment horizontal="left" vertical="center"/>
    </xf>
    <xf numFmtId="41" fontId="17" fillId="7" borderId="10" xfId="2" applyFont="1" applyFill="1" applyBorder="1" applyAlignment="1">
      <alignment horizontal="left" vertical="center"/>
    </xf>
    <xf numFmtId="41" fontId="17" fillId="7" borderId="9" xfId="2" applyFont="1" applyFill="1" applyBorder="1" applyAlignment="1">
      <alignment horizontal="left" vertical="center"/>
    </xf>
    <xf numFmtId="177" fontId="8" fillId="7" borderId="9" xfId="2" applyNumberFormat="1" applyFont="1" applyFill="1" applyBorder="1" applyAlignment="1" applyProtection="1">
      <alignment horizontal="center" vertical="center"/>
    </xf>
    <xf numFmtId="0" fontId="17" fillId="7" borderId="5" xfId="0" applyFont="1" applyFill="1" applyBorder="1" applyAlignment="1">
      <alignment horizontal="left" vertical="center"/>
    </xf>
    <xf numFmtId="0" fontId="15" fillId="7" borderId="10" xfId="0" applyFont="1" applyFill="1" applyBorder="1" applyAlignment="1">
      <alignment horizontal="center" vertical="center"/>
    </xf>
    <xf numFmtId="0" fontId="15" fillId="7" borderId="10" xfId="2" applyNumberFormat="1" applyFont="1" applyFill="1" applyBorder="1" applyAlignment="1">
      <alignment vertical="center"/>
    </xf>
    <xf numFmtId="0" fontId="9" fillId="7" borderId="2" xfId="0" applyNumberFormat="1" applyFont="1" applyFill="1" applyBorder="1" applyAlignment="1" applyProtection="1">
      <alignment horizontal="center" vertical="center"/>
    </xf>
    <xf numFmtId="0" fontId="9" fillId="7" borderId="10" xfId="0" applyNumberFormat="1" applyFont="1" applyFill="1" applyBorder="1" applyAlignment="1" applyProtection="1">
      <alignment horizontal="center" vertical="center"/>
    </xf>
    <xf numFmtId="0" fontId="9" fillId="7" borderId="9" xfId="0" applyNumberFormat="1" applyFont="1" applyFill="1" applyBorder="1" applyAlignment="1" applyProtection="1">
      <alignment horizontal="center" vertical="center"/>
    </xf>
    <xf numFmtId="41" fontId="8" fillId="7" borderId="12" xfId="2" applyFont="1" applyFill="1" applyBorder="1" applyAlignment="1" applyProtection="1">
      <alignment horizontal="center" vertical="center"/>
    </xf>
    <xf numFmtId="41" fontId="8" fillId="7" borderId="8" xfId="2" applyFont="1" applyFill="1" applyBorder="1" applyAlignment="1" applyProtection="1">
      <alignment horizontal="center" vertical="center"/>
    </xf>
    <xf numFmtId="177" fontId="8" fillId="7" borderId="10" xfId="2" applyNumberFormat="1" applyFont="1" applyFill="1" applyBorder="1" applyAlignment="1" applyProtection="1">
      <alignment horizontal="center" vertical="center"/>
    </xf>
    <xf numFmtId="0" fontId="23" fillId="9" borderId="0" xfId="0" applyFont="1" applyFill="1" applyBorder="1" applyAlignment="1" applyProtection="1">
      <alignment horizontal="center" vertical="center"/>
    </xf>
    <xf numFmtId="0" fontId="23" fillId="9" borderId="0" xfId="0" applyFont="1" applyFill="1" applyBorder="1" applyAlignment="1">
      <alignment horizontal="center"/>
    </xf>
    <xf numFmtId="0" fontId="24" fillId="9" borderId="0" xfId="0" applyNumberFormat="1" applyFont="1" applyFill="1" applyBorder="1" applyAlignment="1">
      <alignment horizontal="center"/>
    </xf>
    <xf numFmtId="0" fontId="24" fillId="9" borderId="0" xfId="0" applyFont="1" applyFill="1" applyBorder="1" applyAlignment="1">
      <alignment horizontal="center"/>
    </xf>
    <xf numFmtId="0" fontId="25" fillId="2" borderId="0" xfId="0" applyNumberFormat="1" applyFont="1" applyFill="1" applyBorder="1" applyAlignment="1" applyProtection="1">
      <alignment vertical="center"/>
    </xf>
    <xf numFmtId="0" fontId="25" fillId="2" borderId="0" xfId="0" applyNumberFormat="1" applyFont="1" applyFill="1" applyBorder="1" applyAlignment="1" applyProtection="1">
      <alignment horizontal="center" vertical="center"/>
    </xf>
    <xf numFmtId="178" fontId="25" fillId="2" borderId="0" xfId="0" applyNumberFormat="1" applyFont="1" applyFill="1" applyBorder="1" applyAlignment="1" applyProtection="1">
      <alignment vertical="center"/>
    </xf>
    <xf numFmtId="177" fontId="25" fillId="2" borderId="0" xfId="0" applyNumberFormat="1" applyFont="1" applyFill="1" applyBorder="1" applyAlignment="1" applyProtection="1">
      <alignment vertical="center"/>
    </xf>
    <xf numFmtId="0" fontId="25" fillId="2" borderId="0" xfId="0" applyNumberFormat="1" applyFont="1" applyFill="1" applyBorder="1" applyAlignment="1" applyProtection="1">
      <alignment horizontal="left" vertical="center"/>
    </xf>
    <xf numFmtId="41" fontId="25" fillId="2" borderId="0" xfId="2" applyFont="1" applyFill="1" applyBorder="1" applyAlignment="1" applyProtection="1">
      <alignment vertical="center"/>
    </xf>
    <xf numFmtId="0" fontId="26" fillId="2" borderId="0" xfId="0" applyNumberFormat="1" applyFont="1" applyFill="1" applyBorder="1" applyAlignment="1" applyProtection="1">
      <alignment horizontal="left" vertical="center"/>
    </xf>
    <xf numFmtId="0" fontId="26" fillId="2" borderId="0" xfId="0" applyNumberFormat="1" applyFont="1" applyFill="1" applyBorder="1" applyAlignment="1" applyProtection="1">
      <alignment horizontal="center" vertical="center"/>
    </xf>
    <xf numFmtId="41" fontId="27" fillId="2" borderId="0" xfId="2" applyFont="1" applyFill="1" applyBorder="1" applyAlignment="1" applyProtection="1">
      <alignment horizontal="right"/>
    </xf>
    <xf numFmtId="41" fontId="23" fillId="8" borderId="13" xfId="2" applyFont="1" applyFill="1" applyBorder="1" applyAlignment="1" applyProtection="1">
      <alignment horizontal="center" vertical="center"/>
    </xf>
    <xf numFmtId="178" fontId="23" fillId="8" borderId="13" xfId="2" applyNumberFormat="1" applyFont="1" applyFill="1" applyBorder="1" applyAlignment="1" applyProtection="1">
      <alignment horizontal="center" vertical="center"/>
    </xf>
    <xf numFmtId="177" fontId="23" fillId="8" borderId="13" xfId="2" applyNumberFormat="1" applyFont="1" applyFill="1" applyBorder="1" applyAlignment="1" applyProtection="1">
      <alignment horizontal="center" vertical="center"/>
    </xf>
    <xf numFmtId="41" fontId="23" fillId="8" borderId="13" xfId="2" applyFont="1" applyFill="1" applyBorder="1" applyAlignment="1" applyProtection="1">
      <alignment vertical="center"/>
    </xf>
    <xf numFmtId="41" fontId="27" fillId="8" borderId="13" xfId="2" applyFont="1" applyFill="1" applyBorder="1" applyAlignment="1" applyProtection="1">
      <alignment horizontal="center" vertical="center" wrapText="1"/>
    </xf>
    <xf numFmtId="41" fontId="23" fillId="2" borderId="0" xfId="2" applyFont="1" applyFill="1" applyBorder="1" applyAlignment="1" applyProtection="1">
      <alignment horizontal="center" vertical="center"/>
    </xf>
    <xf numFmtId="0" fontId="23" fillId="9" borderId="0" xfId="2" applyNumberFormat="1" applyFont="1" applyFill="1" applyBorder="1" applyAlignment="1">
      <alignment horizontal="center" vertical="center"/>
    </xf>
    <xf numFmtId="0" fontId="23" fillId="9" borderId="0" xfId="0" applyFont="1" applyFill="1" applyBorder="1" applyAlignment="1">
      <alignment horizontal="center" vertical="center"/>
    </xf>
    <xf numFmtId="0" fontId="23" fillId="9" borderId="0" xfId="2" applyNumberFormat="1" applyFont="1" applyFill="1" applyBorder="1" applyAlignment="1">
      <alignment vertical="center"/>
    </xf>
    <xf numFmtId="41" fontId="23" fillId="9" borderId="0" xfId="2" applyFont="1" applyFill="1" applyBorder="1" applyAlignment="1">
      <alignment horizontal="left" vertical="center"/>
    </xf>
    <xf numFmtId="0" fontId="23" fillId="9" borderId="0" xfId="0" applyFont="1" applyFill="1" applyBorder="1" applyAlignment="1">
      <alignment horizontal="left" vertical="center"/>
    </xf>
    <xf numFmtId="0" fontId="23" fillId="9" borderId="0" xfId="0" applyNumberFormat="1" applyFont="1" applyFill="1" applyBorder="1" applyAlignment="1" applyProtection="1">
      <alignment horizontal="left" vertical="center" wrapText="1"/>
    </xf>
    <xf numFmtId="41" fontId="23" fillId="2" borderId="0" xfId="0" applyNumberFormat="1" applyFont="1" applyFill="1" applyBorder="1" applyAlignment="1" applyProtection="1">
      <alignment vertical="center"/>
    </xf>
    <xf numFmtId="0" fontId="23" fillId="2" borderId="0" xfId="0" applyNumberFormat="1" applyFont="1" applyFill="1" applyBorder="1" applyAlignment="1" applyProtection="1">
      <alignment vertical="center"/>
    </xf>
    <xf numFmtId="0" fontId="23" fillId="9" borderId="0" xfId="0" applyNumberFormat="1" applyFont="1" applyFill="1" applyBorder="1" applyAlignment="1" applyProtection="1">
      <alignment horizontal="left" vertical="center"/>
    </xf>
    <xf numFmtId="0" fontId="23" fillId="7" borderId="0" xfId="0" applyNumberFormat="1" applyFont="1" applyFill="1" applyBorder="1" applyAlignment="1">
      <alignment horizontal="center" vertical="center"/>
    </xf>
    <xf numFmtId="0" fontId="23" fillId="7" borderId="0" xfId="0" applyFont="1" applyFill="1" applyBorder="1" applyAlignment="1">
      <alignment horizontal="center" vertical="center"/>
    </xf>
    <xf numFmtId="0" fontId="23" fillId="7" borderId="0" xfId="0" applyFont="1" applyFill="1" applyBorder="1" applyAlignment="1" applyProtection="1">
      <alignment horizontal="center" vertical="center"/>
    </xf>
    <xf numFmtId="0" fontId="23" fillId="7" borderId="0" xfId="2" applyNumberFormat="1" applyFont="1" applyFill="1" applyBorder="1" applyAlignment="1">
      <alignment vertical="center"/>
    </xf>
    <xf numFmtId="41" fontId="23" fillId="7" borderId="0" xfId="2" applyFont="1" applyFill="1" applyBorder="1" applyAlignment="1">
      <alignment horizontal="left" vertical="center"/>
    </xf>
    <xf numFmtId="0" fontId="23" fillId="7" borderId="0" xfId="0" applyFont="1" applyFill="1" applyBorder="1" applyAlignment="1">
      <alignment horizontal="left" vertical="center"/>
    </xf>
    <xf numFmtId="0" fontId="23" fillId="7" borderId="0" xfId="0" applyNumberFormat="1" applyFont="1" applyFill="1" applyBorder="1" applyAlignment="1">
      <alignment vertical="center"/>
    </xf>
    <xf numFmtId="0" fontId="23" fillId="7" borderId="0" xfId="2" applyNumberFormat="1" applyFont="1" applyFill="1" applyBorder="1" applyAlignment="1">
      <alignment horizontal="center" vertical="center"/>
    </xf>
    <xf numFmtId="0" fontId="24" fillId="7" borderId="0" xfId="0" applyFont="1" applyFill="1" applyBorder="1" applyAlignment="1">
      <alignment horizontal="left" vertical="center"/>
    </xf>
    <xf numFmtId="0" fontId="23" fillId="7" borderId="0" xfId="0" applyNumberFormat="1" applyFont="1" applyFill="1" applyBorder="1" applyAlignment="1">
      <alignment horizontal="left" vertical="center"/>
    </xf>
    <xf numFmtId="0" fontId="23" fillId="9" borderId="0" xfId="0" applyFont="1" applyFill="1" applyBorder="1" applyAlignment="1" applyProtection="1">
      <alignment horizontal="left" vertical="center"/>
    </xf>
    <xf numFmtId="41" fontId="23" fillId="9" borderId="0" xfId="2" applyFont="1" applyFill="1" applyBorder="1" applyAlignment="1" applyProtection="1">
      <alignment horizontal="right" vertical="center"/>
    </xf>
    <xf numFmtId="0" fontId="28" fillId="2" borderId="0" xfId="0" applyNumberFormat="1" applyFont="1" applyFill="1" applyBorder="1" applyAlignment="1" applyProtection="1">
      <alignment vertical="center"/>
    </xf>
    <xf numFmtId="0" fontId="23" fillId="2" borderId="13" xfId="0" applyNumberFormat="1" applyFont="1" applyFill="1" applyBorder="1" applyAlignment="1" applyProtection="1">
      <alignment horizontal="center" vertical="center"/>
    </xf>
    <xf numFmtId="41" fontId="29" fillId="2" borderId="13" xfId="2" applyFont="1" applyFill="1" applyBorder="1" applyAlignment="1" applyProtection="1">
      <alignment vertical="center" wrapText="1"/>
    </xf>
    <xf numFmtId="0" fontId="23" fillId="2" borderId="13" xfId="0" applyNumberFormat="1" applyFont="1" applyFill="1" applyBorder="1" applyAlignment="1" applyProtection="1">
      <alignment horizontal="left" vertical="center"/>
    </xf>
    <xf numFmtId="0" fontId="27" fillId="2" borderId="13" xfId="0" applyNumberFormat="1" applyFont="1" applyFill="1" applyBorder="1" applyAlignment="1" applyProtection="1">
      <alignment horizontal="left" vertical="center" wrapText="1"/>
    </xf>
    <xf numFmtId="41" fontId="9" fillId="7" borderId="2" xfId="2" applyFont="1" applyFill="1" applyBorder="1" applyAlignment="1" applyProtection="1">
      <alignment horizontal="center" vertical="center"/>
    </xf>
    <xf numFmtId="177" fontId="9" fillId="7" borderId="2" xfId="2" applyNumberFormat="1" applyFont="1" applyFill="1" applyBorder="1" applyAlignment="1" applyProtection="1">
      <alignment horizontal="center" vertical="center"/>
    </xf>
    <xf numFmtId="41" fontId="9" fillId="7" borderId="10" xfId="2" applyFont="1" applyFill="1" applyBorder="1" applyAlignment="1" applyProtection="1">
      <alignment horizontal="center" vertical="center"/>
    </xf>
    <xf numFmtId="177" fontId="9" fillId="7" borderId="10" xfId="2" applyNumberFormat="1" applyFont="1" applyFill="1" applyBorder="1" applyAlignment="1" applyProtection="1">
      <alignment horizontal="center" vertical="center"/>
    </xf>
    <xf numFmtId="41" fontId="9" fillId="7" borderId="9" xfId="2" applyFont="1" applyFill="1" applyBorder="1" applyAlignment="1" applyProtection="1">
      <alignment horizontal="center" vertical="center"/>
    </xf>
    <xf numFmtId="177" fontId="9" fillId="7" borderId="9" xfId="2" applyNumberFormat="1" applyFont="1" applyFill="1" applyBorder="1" applyAlignment="1" applyProtection="1">
      <alignment horizontal="center" vertical="center"/>
    </xf>
    <xf numFmtId="0" fontId="9" fillId="7" borderId="2" xfId="2" applyNumberFormat="1" applyFont="1" applyFill="1" applyBorder="1" applyAlignment="1">
      <alignment horizontal="left" vertical="center"/>
    </xf>
    <xf numFmtId="0" fontId="9" fillId="7" borderId="10" xfId="2" applyNumberFormat="1" applyFont="1" applyFill="1" applyBorder="1" applyAlignment="1">
      <alignment horizontal="left" vertical="center"/>
    </xf>
    <xf numFmtId="0" fontId="15" fillId="7" borderId="10" xfId="0" applyFont="1" applyFill="1" applyBorder="1" applyAlignment="1">
      <alignment horizontal="left" vertical="center"/>
    </xf>
    <xf numFmtId="0" fontId="8" fillId="7" borderId="5" xfId="2" applyNumberFormat="1" applyFont="1" applyFill="1" applyBorder="1" applyAlignment="1" applyProtection="1">
      <alignment horizontal="left" vertical="center"/>
    </xf>
    <xf numFmtId="0" fontId="8" fillId="7" borderId="9" xfId="2" applyNumberFormat="1" applyFont="1" applyFill="1" applyBorder="1" applyAlignment="1" applyProtection="1">
      <alignment horizontal="left" vertical="center"/>
    </xf>
    <xf numFmtId="0" fontId="9" fillId="7" borderId="2" xfId="2" applyNumberFormat="1" applyFont="1" applyFill="1" applyBorder="1" applyAlignment="1" applyProtection="1">
      <alignment horizontal="center" vertical="center"/>
    </xf>
    <xf numFmtId="0" fontId="9" fillId="7" borderId="9" xfId="2" applyNumberFormat="1" applyFont="1" applyFill="1" applyBorder="1" applyAlignment="1" applyProtection="1">
      <alignment horizontal="center" vertical="center"/>
    </xf>
    <xf numFmtId="0" fontId="15" fillId="7" borderId="2" xfId="0" applyNumberFormat="1" applyFont="1" applyFill="1" applyBorder="1" applyAlignment="1">
      <alignment horizontal="center" vertical="center"/>
    </xf>
    <xf numFmtId="0" fontId="15" fillId="7" borderId="9" xfId="0" applyNumberFormat="1" applyFont="1" applyFill="1" applyBorder="1" applyAlignment="1">
      <alignment horizontal="center" vertical="center"/>
    </xf>
    <xf numFmtId="0" fontId="15" fillId="7" borderId="2" xfId="2" applyNumberFormat="1" applyFont="1" applyFill="1" applyBorder="1" applyAlignment="1">
      <alignment horizontal="center" vertical="center"/>
    </xf>
    <xf numFmtId="0" fontId="15" fillId="7" borderId="9" xfId="2" applyNumberFormat="1" applyFont="1" applyFill="1" applyBorder="1" applyAlignment="1">
      <alignment horizontal="center" vertical="center"/>
    </xf>
    <xf numFmtId="0" fontId="23" fillId="7" borderId="2" xfId="0" applyNumberFormat="1" applyFont="1" applyFill="1" applyBorder="1" applyAlignment="1">
      <alignment horizontal="left" vertical="center"/>
    </xf>
    <xf numFmtId="0" fontId="17" fillId="7" borderId="2" xfId="0" applyNumberFormat="1" applyFont="1" applyFill="1" applyBorder="1" applyAlignment="1">
      <alignment horizontal="left" vertical="center"/>
    </xf>
    <xf numFmtId="0" fontId="9" fillId="7" borderId="10" xfId="0" applyFont="1" applyFill="1" applyBorder="1" applyAlignment="1">
      <alignment vertical="center"/>
    </xf>
    <xf numFmtId="0" fontId="9" fillId="7" borderId="2" xfId="2" applyNumberFormat="1" applyFont="1" applyFill="1" applyBorder="1" applyAlignment="1" applyProtection="1">
      <alignment vertical="center" wrapText="1"/>
    </xf>
    <xf numFmtId="0" fontId="9" fillId="7" borderId="10" xfId="2" applyNumberFormat="1" applyFont="1" applyFill="1" applyBorder="1" applyAlignment="1" applyProtection="1">
      <alignment vertical="center" wrapText="1"/>
    </xf>
    <xf numFmtId="177" fontId="9" fillId="7" borderId="12" xfId="2" applyNumberFormat="1" applyFont="1" applyFill="1" applyBorder="1" applyAlignment="1" applyProtection="1">
      <alignment horizontal="center" vertical="center"/>
    </xf>
    <xf numFmtId="0" fontId="8" fillId="7" borderId="4" xfId="2" applyNumberFormat="1" applyFont="1" applyFill="1" applyBorder="1" applyAlignment="1" applyProtection="1">
      <alignment horizontal="left" vertical="center"/>
    </xf>
    <xf numFmtId="0" fontId="23" fillId="7" borderId="0" xfId="0" applyFont="1" applyFill="1" applyBorder="1" applyAlignment="1" applyProtection="1">
      <alignment horizontal="left" vertical="center"/>
    </xf>
    <xf numFmtId="0" fontId="23" fillId="7" borderId="0" xfId="0" applyNumberFormat="1" applyFont="1" applyFill="1" applyBorder="1" applyAlignment="1" applyProtection="1">
      <alignment horizontal="left" vertical="center" wrapText="1"/>
    </xf>
    <xf numFmtId="0" fontId="19" fillId="7" borderId="0" xfId="0" applyFont="1" applyFill="1" applyBorder="1" applyAlignment="1" applyProtection="1">
      <alignment horizontal="center" vertical="center"/>
    </xf>
    <xf numFmtId="0" fontId="19" fillId="7" borderId="0" xfId="0" applyFont="1" applyFill="1" applyBorder="1" applyAlignment="1" applyProtection="1">
      <alignment horizontal="left" vertical="center"/>
    </xf>
    <xf numFmtId="0" fontId="23" fillId="7" borderId="0" xfId="0" applyNumberFormat="1" applyFont="1" applyFill="1" applyBorder="1" applyAlignment="1" applyProtection="1">
      <alignment horizontal="left" vertical="center"/>
    </xf>
    <xf numFmtId="14" fontId="16" fillId="7" borderId="0" xfId="0" applyNumberFormat="1" applyFont="1" applyFill="1" applyBorder="1" applyAlignment="1" applyProtection="1">
      <alignment horizontal="center" vertical="center"/>
    </xf>
    <xf numFmtId="0" fontId="16" fillId="7" borderId="0" xfId="0" applyFont="1" applyFill="1" applyBorder="1" applyAlignment="1">
      <alignment horizontal="center" vertical="center"/>
    </xf>
    <xf numFmtId="0" fontId="16" fillId="7" borderId="0" xfId="0" applyFont="1" applyFill="1" applyBorder="1" applyAlignment="1" applyProtection="1">
      <alignment horizontal="center" vertical="center"/>
    </xf>
    <xf numFmtId="0" fontId="16" fillId="7" borderId="0" xfId="0" applyFont="1" applyFill="1" applyBorder="1" applyAlignment="1" applyProtection="1">
      <alignment horizontal="left" vertical="center"/>
    </xf>
    <xf numFmtId="0" fontId="16" fillId="7" borderId="0" xfId="0" applyNumberFormat="1" applyFont="1" applyFill="1" applyBorder="1" applyAlignment="1" applyProtection="1">
      <alignment horizontal="left" vertical="center" wrapText="1"/>
    </xf>
    <xf numFmtId="0" fontId="16" fillId="7" borderId="0" xfId="0" applyNumberFormat="1" applyFont="1" applyFill="1" applyBorder="1" applyAlignment="1">
      <alignment horizontal="left" vertical="center"/>
    </xf>
    <xf numFmtId="41" fontId="16" fillId="7" borderId="0" xfId="2" applyFont="1" applyFill="1" applyBorder="1" applyAlignment="1">
      <alignment horizontal="left" vertical="center"/>
    </xf>
    <xf numFmtId="0" fontId="16" fillId="7" borderId="0" xfId="0" applyFont="1" applyFill="1" applyBorder="1" applyAlignment="1">
      <alignment horizontal="left" vertical="center"/>
    </xf>
    <xf numFmtId="0" fontId="16" fillId="7" borderId="0" xfId="0" applyNumberFormat="1" applyFont="1" applyFill="1" applyBorder="1" applyAlignment="1">
      <alignment vertical="center"/>
    </xf>
    <xf numFmtId="0" fontId="16" fillId="9" borderId="0" xfId="0" applyFont="1" applyFill="1" applyBorder="1" applyAlignment="1">
      <alignment horizontal="center" vertical="center"/>
    </xf>
    <xf numFmtId="0" fontId="16" fillId="9" borderId="0" xfId="0" applyFont="1" applyFill="1" applyBorder="1" applyAlignment="1" applyProtection="1">
      <alignment horizontal="center" vertical="center"/>
    </xf>
    <xf numFmtId="0" fontId="16" fillId="9" borderId="0" xfId="2" applyNumberFormat="1" applyFont="1" applyFill="1" applyBorder="1" applyAlignment="1">
      <alignment horizontal="center" vertical="center"/>
    </xf>
    <xf numFmtId="0" fontId="16" fillId="9" borderId="0" xfId="2" applyNumberFormat="1" applyFont="1" applyFill="1" applyBorder="1" applyAlignment="1">
      <alignment vertical="center"/>
    </xf>
    <xf numFmtId="41" fontId="16" fillId="9" borderId="0" xfId="2" applyFont="1" applyFill="1" applyBorder="1" applyAlignment="1">
      <alignment horizontal="left" vertical="center"/>
    </xf>
    <xf numFmtId="0" fontId="16" fillId="9" borderId="0" xfId="0" applyFont="1" applyFill="1" applyBorder="1" applyAlignment="1">
      <alignment horizontal="left" vertical="center"/>
    </xf>
    <xf numFmtId="0" fontId="16" fillId="9" borderId="0" xfId="0" applyNumberFormat="1" applyFont="1" applyFill="1" applyBorder="1" applyAlignment="1" applyProtection="1">
      <alignment horizontal="left" vertical="center" wrapText="1"/>
    </xf>
    <xf numFmtId="21" fontId="16" fillId="9" borderId="0" xfId="0" applyNumberFormat="1" applyFont="1" applyFill="1" applyBorder="1" applyAlignment="1">
      <alignment horizontal="center" vertical="center"/>
    </xf>
    <xf numFmtId="0" fontId="16" fillId="9" borderId="0" xfId="0" applyFont="1" applyFill="1" applyBorder="1" applyAlignment="1">
      <alignment horizontal="center"/>
    </xf>
    <xf numFmtId="21" fontId="16" fillId="9" borderId="0" xfId="0" applyNumberFormat="1" applyFont="1" applyFill="1" applyBorder="1" applyAlignment="1">
      <alignment horizontal="center"/>
    </xf>
    <xf numFmtId="0" fontId="16" fillId="9" borderId="0" xfId="0" applyFont="1" applyFill="1" applyBorder="1" applyAlignment="1" applyProtection="1">
      <alignment horizontal="left" vertical="center"/>
    </xf>
    <xf numFmtId="41" fontId="16" fillId="9" borderId="0" xfId="2" applyFont="1" applyFill="1" applyBorder="1" applyAlignment="1" applyProtection="1">
      <alignment horizontal="right" vertical="center"/>
    </xf>
    <xf numFmtId="0" fontId="16" fillId="9" borderId="0" xfId="0" applyNumberFormat="1" applyFont="1" applyFill="1" applyBorder="1" applyAlignment="1" applyProtection="1">
      <alignment horizontal="left" vertical="center"/>
    </xf>
    <xf numFmtId="0" fontId="16" fillId="7" borderId="0" xfId="0" applyNumberFormat="1" applyFont="1" applyFill="1" applyBorder="1" applyAlignment="1">
      <alignment horizontal="center" vertical="center"/>
    </xf>
    <xf numFmtId="0" fontId="17" fillId="9" borderId="0" xfId="0" applyFont="1" applyFill="1" applyBorder="1" applyAlignment="1">
      <alignment horizontal="center" vertical="center"/>
    </xf>
    <xf numFmtId="41" fontId="17" fillId="9" borderId="0" xfId="2" applyFont="1" applyFill="1" applyBorder="1" applyAlignment="1">
      <alignment horizontal="left" vertical="center"/>
    </xf>
    <xf numFmtId="0" fontId="17" fillId="9" borderId="0" xfId="0" applyFont="1" applyFill="1" applyBorder="1" applyAlignment="1">
      <alignment horizontal="left" vertical="center"/>
    </xf>
    <xf numFmtId="0" fontId="17" fillId="7" borderId="9" xfId="2" applyNumberFormat="1" applyFont="1" applyFill="1" applyBorder="1" applyAlignment="1">
      <alignment horizontal="left" vertical="center"/>
    </xf>
    <xf numFmtId="0" fontId="8" fillId="7" borderId="5" xfId="0" applyFont="1" applyFill="1" applyBorder="1" applyAlignment="1" applyProtection="1">
      <alignment horizontal="center" vertical="center"/>
    </xf>
    <xf numFmtId="0" fontId="8" fillId="7" borderId="5" xfId="0" applyFont="1" applyFill="1" applyBorder="1" applyAlignment="1" applyProtection="1">
      <alignment horizontal="left" vertical="center"/>
    </xf>
    <xf numFmtId="0" fontId="9" fillId="7" borderId="5" xfId="0" applyFont="1" applyFill="1" applyBorder="1" applyAlignment="1" applyProtection="1">
      <alignment horizontal="left" vertical="center"/>
    </xf>
    <xf numFmtId="41" fontId="9" fillId="7" borderId="5" xfId="2" applyFont="1" applyFill="1" applyBorder="1" applyAlignment="1" applyProtection="1">
      <alignment horizontal="center" vertical="center"/>
    </xf>
    <xf numFmtId="41" fontId="9" fillId="7" borderId="5" xfId="2" applyFont="1" applyFill="1" applyBorder="1" applyAlignment="1" applyProtection="1">
      <alignment horizontal="right" vertical="center"/>
    </xf>
    <xf numFmtId="0" fontId="11" fillId="4" borderId="5" xfId="2" applyNumberFormat="1" applyFont="1" applyFill="1" applyBorder="1" applyAlignment="1" applyProtection="1">
      <alignment horizontal="center" vertical="center"/>
    </xf>
    <xf numFmtId="0" fontId="21" fillId="7" borderId="10" xfId="0" applyNumberFormat="1" applyFont="1" applyFill="1" applyBorder="1" applyAlignment="1">
      <alignment horizontal="left" vertical="center"/>
    </xf>
    <xf numFmtId="0" fontId="8" fillId="7" borderId="0" xfId="2" applyNumberFormat="1" applyFont="1" applyFill="1" applyBorder="1" applyAlignment="1" applyProtection="1">
      <alignment horizontal="left" vertical="center"/>
    </xf>
    <xf numFmtId="0" fontId="9" fillId="7" borderId="0" xfId="0" applyNumberFormat="1" applyFont="1" applyFill="1" applyBorder="1" applyAlignment="1">
      <alignment horizontal="left" vertical="center"/>
    </xf>
    <xf numFmtId="41" fontId="16" fillId="7" borderId="0" xfId="2" applyFont="1" applyFill="1" applyBorder="1" applyAlignment="1">
      <alignment horizontal="center" vertical="center"/>
    </xf>
    <xf numFmtId="21" fontId="17" fillId="7" borderId="0" xfId="0" applyNumberFormat="1" applyFont="1" applyFill="1" applyBorder="1" applyAlignment="1">
      <alignment horizontal="center" vertical="center"/>
    </xf>
    <xf numFmtId="21" fontId="16" fillId="7" borderId="0" xfId="0" applyNumberFormat="1" applyFont="1" applyFill="1" applyBorder="1" applyAlignment="1">
      <alignment horizontal="center" vertical="center"/>
    </xf>
    <xf numFmtId="0" fontId="36" fillId="2" borderId="0" xfId="0" applyNumberFormat="1" applyFont="1" applyFill="1" applyBorder="1" applyAlignment="1" applyProtection="1">
      <alignment vertical="center"/>
    </xf>
    <xf numFmtId="0" fontId="37" fillId="2" borderId="0" xfId="0" applyNumberFormat="1" applyFont="1" applyFill="1" applyBorder="1" applyAlignment="1" applyProtection="1">
      <alignment vertical="center"/>
    </xf>
    <xf numFmtId="0" fontId="33" fillId="7" borderId="0" xfId="2" applyNumberFormat="1" applyFont="1" applyFill="1" applyBorder="1"/>
    <xf numFmtId="0" fontId="22" fillId="7" borderId="0" xfId="2" applyNumberFormat="1" applyFont="1" applyFill="1" applyBorder="1"/>
    <xf numFmtId="0" fontId="31" fillId="7" borderId="0" xfId="0" applyNumberFormat="1" applyFont="1" applyFill="1" applyBorder="1" applyAlignment="1">
      <alignment vertical="center"/>
    </xf>
    <xf numFmtId="0" fontId="20" fillId="7" borderId="0" xfId="0" applyNumberFormat="1" applyFont="1" applyFill="1" applyBorder="1" applyAlignment="1" applyProtection="1">
      <alignment horizontal="center" vertical="center"/>
    </xf>
    <xf numFmtId="0" fontId="36" fillId="7" borderId="0" xfId="0" applyNumberFormat="1" applyFont="1" applyFill="1" applyBorder="1" applyAlignment="1" applyProtection="1">
      <alignment horizontal="center" vertical="center"/>
    </xf>
    <xf numFmtId="0" fontId="34" fillId="7" borderId="0" xfId="0" applyNumberFormat="1" applyFont="1" applyFill="1" applyBorder="1" applyAlignment="1">
      <alignment vertical="center"/>
    </xf>
    <xf numFmtId="0" fontId="19" fillId="9" borderId="0" xfId="0" applyFont="1" applyFill="1" applyBorder="1" applyAlignment="1" applyProtection="1">
      <alignment horizontal="center" vertical="center"/>
    </xf>
    <xf numFmtId="21" fontId="17" fillId="9" borderId="0" xfId="0" applyNumberFormat="1" applyFont="1" applyFill="1" applyBorder="1" applyAlignment="1">
      <alignment horizontal="center" vertical="center"/>
    </xf>
    <xf numFmtId="0" fontId="19" fillId="9" borderId="0" xfId="0" applyFont="1" applyFill="1" applyBorder="1" applyAlignment="1" applyProtection="1">
      <alignment horizontal="left" vertical="center"/>
    </xf>
    <xf numFmtId="41" fontId="17" fillId="9" borderId="0" xfId="2" applyFont="1" applyFill="1" applyBorder="1" applyAlignment="1">
      <alignment horizontal="center" vertical="center"/>
    </xf>
    <xf numFmtId="0" fontId="0" fillId="9" borderId="0" xfId="0" applyFill="1" applyBorder="1" applyAlignment="1">
      <alignment horizontal="left"/>
    </xf>
    <xf numFmtId="0" fontId="20" fillId="9" borderId="0" xfId="0" applyNumberFormat="1" applyFont="1" applyFill="1" applyBorder="1" applyAlignment="1" applyProtection="1">
      <alignment horizontal="center" vertical="center"/>
    </xf>
    <xf numFmtId="0" fontId="13" fillId="9" borderId="0" xfId="0" applyNumberFormat="1" applyFont="1" applyFill="1" applyBorder="1" applyAlignment="1" applyProtection="1">
      <alignment horizontal="center" vertical="center"/>
    </xf>
    <xf numFmtId="0" fontId="14" fillId="9" borderId="0" xfId="0" applyNumberFormat="1" applyFont="1" applyFill="1" applyBorder="1" applyAlignment="1" applyProtection="1">
      <alignment horizontal="center" vertical="center"/>
    </xf>
    <xf numFmtId="0" fontId="5" fillId="9" borderId="0" xfId="0" applyNumberFormat="1" applyFont="1" applyFill="1" applyBorder="1" applyAlignment="1" applyProtection="1">
      <alignment horizontal="left" vertical="center" wrapText="1"/>
    </xf>
    <xf numFmtId="177" fontId="8" fillId="7" borderId="10" xfId="2" applyNumberFormat="1" applyFont="1" applyFill="1" applyBorder="1" applyAlignment="1" applyProtection="1">
      <alignment horizontal="center" vertical="center"/>
    </xf>
    <xf numFmtId="177" fontId="8" fillId="7" borderId="9" xfId="2" applyNumberFormat="1" applyFont="1" applyFill="1" applyBorder="1" applyAlignment="1" applyProtection="1">
      <alignment horizontal="center" vertical="center"/>
    </xf>
    <xf numFmtId="0" fontId="19" fillId="7" borderId="0" xfId="0" quotePrefix="1" applyFont="1" applyFill="1" applyBorder="1" applyAlignment="1" applyProtection="1">
      <alignment horizontal="left" vertical="center"/>
    </xf>
    <xf numFmtId="0" fontId="5" fillId="9" borderId="0" xfId="0" applyNumberFormat="1" applyFont="1" applyFill="1" applyBorder="1" applyAlignment="1" applyProtection="1">
      <alignment horizontal="left" vertical="center"/>
    </xf>
    <xf numFmtId="0" fontId="5" fillId="9" borderId="0" xfId="0" quotePrefix="1" applyNumberFormat="1" applyFont="1" applyFill="1" applyBorder="1" applyAlignment="1" applyProtection="1">
      <alignment horizontal="left" vertical="center"/>
    </xf>
    <xf numFmtId="0" fontId="23" fillId="2" borderId="0" xfId="0" applyFont="1" applyFill="1" applyBorder="1" applyAlignment="1" applyProtection="1">
      <alignment horizontal="center" vertical="center"/>
    </xf>
    <xf numFmtId="0" fontId="19" fillId="2" borderId="0" xfId="0" applyFont="1" applyFill="1" applyBorder="1" applyAlignment="1" applyProtection="1">
      <alignment horizontal="center" vertical="center"/>
    </xf>
    <xf numFmtId="21" fontId="17" fillId="2" borderId="0" xfId="0" applyNumberFormat="1" applyFont="1" applyFill="1" applyBorder="1" applyAlignment="1">
      <alignment horizontal="center" vertical="center"/>
    </xf>
    <xf numFmtId="41" fontId="17" fillId="2" borderId="0" xfId="2" applyFont="1" applyFill="1" applyBorder="1" applyAlignment="1">
      <alignment horizontal="center" vertical="center"/>
    </xf>
    <xf numFmtId="0" fontId="23" fillId="2" borderId="0" xfId="0" applyFont="1" applyFill="1" applyBorder="1" applyAlignment="1" applyProtection="1">
      <alignment horizontal="left" vertical="center"/>
    </xf>
    <xf numFmtId="0" fontId="19" fillId="9" borderId="0" xfId="0" quotePrefix="1" applyFont="1" applyFill="1" applyBorder="1" applyAlignment="1" applyProtection="1">
      <alignment horizontal="left" vertical="center"/>
    </xf>
    <xf numFmtId="0" fontId="19" fillId="2" borderId="0" xfId="0" quotePrefix="1" applyFont="1" applyFill="1" applyBorder="1" applyAlignment="1" applyProtection="1">
      <alignment horizontal="left" vertical="center"/>
    </xf>
    <xf numFmtId="0" fontId="8" fillId="7" borderId="10" xfId="0" applyFont="1" applyFill="1" applyBorder="1" applyAlignment="1" applyProtection="1">
      <alignment horizontal="center" vertical="center"/>
    </xf>
    <xf numFmtId="0" fontId="8" fillId="7" borderId="10" xfId="0" applyFont="1" applyFill="1" applyBorder="1" applyAlignment="1" applyProtection="1">
      <alignment horizontal="left" vertical="center"/>
    </xf>
    <xf numFmtId="0" fontId="9" fillId="7" borderId="10" xfId="0" quotePrefix="1" applyNumberFormat="1" applyFont="1" applyFill="1" applyBorder="1" applyAlignment="1">
      <alignment horizontal="left" vertical="center"/>
    </xf>
    <xf numFmtId="0" fontId="8" fillId="7" borderId="10" xfId="2" applyNumberFormat="1" applyFont="1" applyFill="1" applyBorder="1" applyAlignment="1" applyProtection="1">
      <alignment vertical="center"/>
    </xf>
    <xf numFmtId="42" fontId="8" fillId="7" borderId="0" xfId="2" quotePrefix="1" applyNumberFormat="1" applyFont="1" applyFill="1" applyBorder="1" applyAlignment="1" applyProtection="1">
      <alignment horizontal="left" vertical="center"/>
    </xf>
    <xf numFmtId="41" fontId="8" fillId="7" borderId="12" xfId="2" applyFont="1" applyFill="1" applyBorder="1" applyAlignment="1" applyProtection="1">
      <alignment horizontal="center" vertical="center"/>
    </xf>
    <xf numFmtId="177" fontId="8" fillId="7" borderId="10" xfId="2" applyNumberFormat="1" applyFont="1" applyFill="1" applyBorder="1" applyAlignment="1" applyProtection="1">
      <alignment horizontal="center" vertical="center"/>
    </xf>
    <xf numFmtId="177" fontId="8" fillId="7" borderId="9" xfId="2" applyNumberFormat="1" applyFont="1" applyFill="1" applyBorder="1" applyAlignment="1" applyProtection="1">
      <alignment horizontal="center" vertical="center"/>
    </xf>
    <xf numFmtId="0" fontId="8" fillId="7" borderId="10" xfId="0" applyFont="1" applyFill="1" applyBorder="1" applyAlignment="1" applyProtection="1">
      <alignment horizontal="center" vertical="center"/>
    </xf>
    <xf numFmtId="41" fontId="8" fillId="7" borderId="0" xfId="2" applyFont="1" applyFill="1" applyBorder="1" applyAlignment="1" applyProtection="1">
      <alignment horizontal="center" vertical="center"/>
    </xf>
    <xf numFmtId="41" fontId="9" fillId="7" borderId="7" xfId="2" applyFont="1" applyFill="1" applyBorder="1" applyAlignment="1" applyProtection="1">
      <alignment horizontal="center" vertical="center"/>
    </xf>
    <xf numFmtId="177" fontId="8" fillId="7" borderId="2" xfId="2" applyNumberFormat="1" applyFont="1" applyFill="1" applyBorder="1" applyAlignment="1" applyProtection="1">
      <alignment horizontal="center" vertical="center"/>
    </xf>
    <xf numFmtId="177" fontId="9" fillId="7" borderId="12" xfId="2" applyNumberFormat="1" applyFont="1" applyFill="1" applyBorder="1" applyAlignment="1" applyProtection="1">
      <alignment horizontal="center" vertical="center"/>
    </xf>
    <xf numFmtId="0" fontId="38" fillId="9" borderId="0" xfId="0" applyFont="1" applyFill="1" applyBorder="1" applyAlignment="1" applyProtection="1">
      <alignment horizontal="left" vertical="center"/>
    </xf>
    <xf numFmtId="0" fontId="39" fillId="9" borderId="0" xfId="0" applyFont="1" applyFill="1" applyBorder="1" applyAlignment="1" applyProtection="1">
      <alignment horizontal="left" vertical="center"/>
    </xf>
    <xf numFmtId="0" fontId="39" fillId="7" borderId="0" xfId="0" applyFont="1" applyFill="1" applyBorder="1" applyAlignment="1" applyProtection="1">
      <alignment horizontal="left" vertical="center"/>
    </xf>
    <xf numFmtId="0" fontId="40" fillId="7" borderId="0" xfId="0" applyFont="1" applyFill="1" applyBorder="1" applyAlignment="1" applyProtection="1">
      <alignment horizontal="left" vertical="center"/>
    </xf>
    <xf numFmtId="0" fontId="41" fillId="7" borderId="0" xfId="0" applyFont="1" applyFill="1" applyBorder="1" applyAlignment="1" applyProtection="1">
      <alignment horizontal="left" vertical="center"/>
    </xf>
    <xf numFmtId="0" fontId="42" fillId="7" borderId="0" xfId="0" applyFont="1" applyFill="1" applyBorder="1" applyAlignment="1" applyProtection="1">
      <alignment horizontal="left" vertical="center"/>
    </xf>
    <xf numFmtId="14" fontId="8" fillId="7" borderId="11" xfId="2" applyNumberFormat="1" applyFont="1" applyFill="1" applyBorder="1" applyAlignment="1" applyProtection="1">
      <alignment horizontal="center" vertical="center"/>
    </xf>
    <xf numFmtId="0" fontId="8" fillId="7" borderId="0" xfId="2" applyNumberFormat="1" applyFont="1" applyFill="1" applyBorder="1" applyAlignment="1" applyProtection="1">
      <alignment vertical="center" wrapText="1"/>
    </xf>
    <xf numFmtId="42" fontId="8" fillId="7" borderId="2" xfId="2" applyNumberFormat="1" applyFont="1" applyFill="1" applyBorder="1" applyAlignment="1" applyProtection="1">
      <alignment horizontal="left" vertical="center"/>
    </xf>
    <xf numFmtId="41" fontId="8" fillId="7" borderId="1" xfId="2" applyFont="1" applyFill="1" applyBorder="1" applyAlignment="1" applyProtection="1">
      <alignment horizontal="center" vertical="center"/>
    </xf>
    <xf numFmtId="14" fontId="8" fillId="7" borderId="6" xfId="2" applyNumberFormat="1" applyFont="1" applyFill="1" applyBorder="1" applyAlignment="1" applyProtection="1">
      <alignment horizontal="center" vertical="center"/>
    </xf>
    <xf numFmtId="0" fontId="8" fillId="7" borderId="3" xfId="2" applyNumberFormat="1" applyFont="1" applyFill="1" applyBorder="1" applyAlignment="1" applyProtection="1">
      <alignment horizontal="left" vertical="center"/>
    </xf>
    <xf numFmtId="0" fontId="9" fillId="7" borderId="7" xfId="0" applyFont="1" applyFill="1" applyBorder="1" applyAlignment="1">
      <alignment vertical="center"/>
    </xf>
    <xf numFmtId="0" fontId="17" fillId="7" borderId="7" xfId="0" applyFont="1" applyFill="1" applyBorder="1" applyAlignment="1">
      <alignment horizontal="left" vertical="center"/>
    </xf>
    <xf numFmtId="177" fontId="9" fillId="7" borderId="7" xfId="2" applyNumberFormat="1" applyFont="1" applyFill="1" applyBorder="1" applyAlignment="1" applyProtection="1">
      <alignment horizontal="center" vertical="center"/>
    </xf>
    <xf numFmtId="41" fontId="17" fillId="7" borderId="7" xfId="2" applyFont="1" applyFill="1" applyBorder="1" applyAlignment="1">
      <alignment horizontal="left" vertical="center"/>
    </xf>
    <xf numFmtId="0" fontId="8" fillId="7" borderId="11" xfId="2" applyNumberFormat="1" applyFont="1" applyFill="1" applyBorder="1" applyAlignment="1" applyProtection="1">
      <alignment vertical="center" wrapText="1"/>
    </xf>
    <xf numFmtId="0" fontId="9" fillId="7" borderId="11" xfId="0" applyFont="1" applyFill="1" applyBorder="1" applyAlignment="1" applyProtection="1">
      <alignment horizontal="left" vertical="center"/>
    </xf>
    <xf numFmtId="0" fontId="17" fillId="7" borderId="11" xfId="0" applyFont="1" applyFill="1" applyBorder="1" applyAlignment="1">
      <alignment horizontal="center" vertical="center"/>
    </xf>
    <xf numFmtId="0" fontId="8" fillId="7" borderId="6" xfId="2" applyNumberFormat="1" applyFont="1" applyFill="1" applyBorder="1" applyAlignment="1" applyProtection="1">
      <alignment horizontal="left" vertical="center"/>
    </xf>
    <xf numFmtId="0" fontId="8" fillId="7" borderId="11" xfId="2" applyNumberFormat="1" applyFont="1" applyFill="1" applyBorder="1" applyAlignment="1" applyProtection="1">
      <alignment horizontal="left" vertical="center"/>
    </xf>
    <xf numFmtId="0" fontId="8" fillId="7" borderId="11" xfId="2" applyNumberFormat="1" applyFont="1" applyFill="1" applyBorder="1" applyAlignment="1" applyProtection="1">
      <alignment horizontal="left" vertical="center" wrapText="1"/>
    </xf>
    <xf numFmtId="0" fontId="23" fillId="7" borderId="0" xfId="0" applyNumberFormat="1" applyFont="1" applyFill="1" applyBorder="1" applyAlignment="1" applyProtection="1">
      <alignment horizontal="center" vertical="center"/>
    </xf>
    <xf numFmtId="0" fontId="16" fillId="7" borderId="0" xfId="0" applyNumberFormat="1" applyFont="1" applyFill="1" applyBorder="1" applyAlignment="1" applyProtection="1">
      <alignment horizontal="center" vertical="center"/>
    </xf>
    <xf numFmtId="0" fontId="23" fillId="9" borderId="0" xfId="0" applyNumberFormat="1" applyFont="1" applyFill="1" applyBorder="1" applyAlignment="1" applyProtection="1">
      <alignment horizontal="center" vertical="center"/>
    </xf>
    <xf numFmtId="0" fontId="16" fillId="9" borderId="0" xfId="0" applyNumberFormat="1" applyFont="1" applyFill="1" applyBorder="1" applyAlignment="1" applyProtection="1">
      <alignment horizontal="center" vertical="center"/>
    </xf>
    <xf numFmtId="177" fontId="8" fillId="7" borderId="10" xfId="2" applyNumberFormat="1" applyFont="1" applyFill="1" applyBorder="1" applyAlignment="1" applyProtection="1">
      <alignment horizontal="center" vertical="center"/>
    </xf>
    <xf numFmtId="0" fontId="9" fillId="7" borderId="0" xfId="0" applyFont="1" applyFill="1" applyBorder="1" applyAlignment="1" applyProtection="1">
      <alignment horizontal="center" vertical="center"/>
    </xf>
    <xf numFmtId="21" fontId="9" fillId="7" borderId="0" xfId="0" applyNumberFormat="1" applyFont="1" applyFill="1" applyBorder="1" applyAlignment="1">
      <alignment horizontal="center" vertical="center"/>
    </xf>
    <xf numFmtId="0" fontId="9" fillId="7" borderId="0" xfId="0" applyFont="1" applyFill="1" applyBorder="1" applyAlignment="1" applyProtection="1">
      <alignment horizontal="left" vertical="center"/>
    </xf>
    <xf numFmtId="41" fontId="9" fillId="7" borderId="0" xfId="2" applyFont="1" applyFill="1" applyBorder="1" applyAlignment="1">
      <alignment horizontal="center" vertical="center"/>
    </xf>
    <xf numFmtId="0" fontId="9" fillId="7" borderId="0" xfId="0" applyNumberFormat="1" applyFont="1" applyFill="1" applyBorder="1" applyAlignment="1" applyProtection="1">
      <alignment horizontal="center" vertical="center"/>
    </xf>
    <xf numFmtId="0" fontId="32" fillId="7" borderId="0" xfId="0" applyNumberFormat="1" applyFont="1" applyFill="1" applyBorder="1" applyAlignment="1">
      <alignment vertical="center"/>
    </xf>
    <xf numFmtId="0" fontId="47" fillId="7" borderId="0" xfId="0" applyNumberFormat="1" applyFont="1" applyFill="1" applyBorder="1" applyAlignment="1" applyProtection="1">
      <alignment horizontal="center" vertical="center"/>
    </xf>
    <xf numFmtId="0" fontId="47" fillId="2" borderId="0" xfId="0" applyNumberFormat="1" applyFont="1" applyFill="1" applyBorder="1" applyAlignment="1" applyProtection="1">
      <alignment vertical="center"/>
    </xf>
    <xf numFmtId="41" fontId="22" fillId="7" borderId="0" xfId="2" applyFont="1" applyFill="1" applyBorder="1"/>
    <xf numFmtId="0" fontId="18" fillId="2" borderId="0" xfId="0" applyFont="1" applyFill="1" applyBorder="1" applyAlignment="1" applyProtection="1">
      <alignment horizontal="center" vertical="center"/>
    </xf>
    <xf numFmtId="21" fontId="18" fillId="2" borderId="0" xfId="0" applyNumberFormat="1" applyFont="1" applyFill="1" applyBorder="1" applyAlignment="1">
      <alignment horizontal="center" vertical="center"/>
    </xf>
    <xf numFmtId="0" fontId="18" fillId="2" borderId="0" xfId="0" applyFont="1" applyFill="1" applyBorder="1" applyAlignment="1" applyProtection="1">
      <alignment horizontal="left" vertical="center"/>
    </xf>
    <xf numFmtId="41" fontId="18" fillId="2" borderId="0" xfId="2" applyFont="1" applyFill="1" applyBorder="1" applyAlignment="1">
      <alignment horizontal="center" vertical="center"/>
    </xf>
    <xf numFmtId="0" fontId="48" fillId="2" borderId="0" xfId="0" applyNumberFormat="1" applyFont="1" applyFill="1" applyBorder="1" applyAlignment="1" applyProtection="1">
      <alignment horizontal="center" vertical="center"/>
    </xf>
    <xf numFmtId="0" fontId="49" fillId="2" borderId="0" xfId="0" applyNumberFormat="1" applyFont="1" applyFill="1" applyBorder="1" applyAlignment="1" applyProtection="1">
      <alignment horizontal="left" vertical="center" wrapText="1"/>
    </xf>
    <xf numFmtId="0" fontId="50" fillId="2" borderId="0" xfId="0" applyNumberFormat="1" applyFont="1" applyFill="1" applyBorder="1" applyAlignment="1" applyProtection="1">
      <alignment horizontal="center" vertical="center"/>
    </xf>
    <xf numFmtId="0" fontId="50" fillId="2" borderId="0" xfId="0" applyNumberFormat="1" applyFont="1" applyFill="1" applyBorder="1" applyAlignment="1" applyProtection="1">
      <alignment vertical="center"/>
    </xf>
    <xf numFmtId="0" fontId="49" fillId="2" borderId="0" xfId="0" applyNumberFormat="1" applyFont="1" applyFill="1" applyBorder="1" applyAlignment="1" applyProtection="1">
      <alignment horizontal="left" vertical="center"/>
    </xf>
    <xf numFmtId="0" fontId="9" fillId="2" borderId="0" xfId="0" applyFont="1" applyFill="1" applyBorder="1" applyAlignment="1" applyProtection="1">
      <alignment horizontal="left" vertical="center"/>
    </xf>
    <xf numFmtId="41" fontId="9" fillId="2" borderId="0" xfId="2" applyFont="1" applyFill="1" applyBorder="1" applyAlignment="1">
      <alignment horizontal="center" vertical="center"/>
    </xf>
    <xf numFmtId="0" fontId="18" fillId="2" borderId="0" xfId="0" quotePrefix="1" applyFont="1" applyFill="1" applyBorder="1" applyAlignment="1" applyProtection="1">
      <alignment horizontal="left" vertical="center"/>
    </xf>
    <xf numFmtId="0" fontId="51" fillId="2" borderId="0" xfId="0" applyNumberFormat="1" applyFont="1" applyFill="1" applyBorder="1" applyAlignment="1" applyProtection="1">
      <alignment horizontal="left" vertical="center"/>
    </xf>
    <xf numFmtId="0" fontId="16" fillId="2" borderId="0" xfId="0" applyFont="1" applyFill="1" applyBorder="1" applyAlignment="1" applyProtection="1">
      <alignment horizontal="center" vertical="center"/>
    </xf>
    <xf numFmtId="21" fontId="16" fillId="2" borderId="0" xfId="0" applyNumberFormat="1" applyFont="1" applyFill="1" applyBorder="1" applyAlignment="1">
      <alignment horizontal="center" vertical="center"/>
    </xf>
    <xf numFmtId="0" fontId="16" fillId="2" borderId="0" xfId="0" quotePrefix="1" applyFont="1" applyFill="1" applyBorder="1" applyAlignment="1" applyProtection="1">
      <alignment horizontal="left" vertical="center"/>
    </xf>
    <xf numFmtId="41" fontId="16" fillId="2" borderId="0" xfId="2" applyFont="1" applyFill="1" applyBorder="1" applyAlignment="1">
      <alignment horizontal="center" vertical="center"/>
    </xf>
    <xf numFmtId="0" fontId="16" fillId="2" borderId="0" xfId="0" applyFont="1" applyFill="1" applyBorder="1" applyAlignment="1" applyProtection="1">
      <alignment horizontal="left" vertical="center"/>
    </xf>
    <xf numFmtId="0" fontId="52" fillId="2" borderId="0" xfId="0" applyNumberFormat="1" applyFont="1" applyFill="1" applyBorder="1" applyAlignment="1" applyProtection="1">
      <alignment horizontal="center" vertical="center"/>
    </xf>
    <xf numFmtId="0" fontId="37" fillId="2" borderId="0" xfId="0" applyNumberFormat="1" applyFont="1" applyFill="1" applyBorder="1" applyAlignment="1" applyProtection="1">
      <alignment horizontal="center" vertical="center"/>
    </xf>
    <xf numFmtId="0" fontId="15" fillId="2" borderId="0" xfId="0" applyFont="1" applyFill="1" applyBorder="1" applyAlignment="1" applyProtection="1">
      <alignment horizontal="center" vertical="center"/>
    </xf>
    <xf numFmtId="21" fontId="15" fillId="2" borderId="0" xfId="0" applyNumberFormat="1" applyFont="1" applyFill="1" applyBorder="1" applyAlignment="1">
      <alignment horizontal="center" vertical="center"/>
    </xf>
    <xf numFmtId="0" fontId="15" fillId="2" borderId="0" xfId="0" applyFont="1" applyFill="1" applyBorder="1" applyAlignment="1" applyProtection="1">
      <alignment horizontal="left" vertical="center"/>
    </xf>
    <xf numFmtId="41" fontId="15" fillId="2" borderId="0" xfId="2" applyFont="1" applyFill="1" applyBorder="1" applyAlignment="1">
      <alignment horizontal="center" vertical="center"/>
    </xf>
    <xf numFmtId="0" fontId="53" fillId="2" borderId="0" xfId="0" applyNumberFormat="1" applyFont="1" applyFill="1" applyBorder="1" applyAlignment="1" applyProtection="1">
      <alignment horizontal="center" vertical="center"/>
    </xf>
    <xf numFmtId="0" fontId="7" fillId="2" borderId="0" xfId="0" applyNumberFormat="1" applyFont="1" applyFill="1" applyBorder="1" applyAlignment="1" applyProtection="1">
      <alignment horizontal="left" vertical="center" wrapText="1"/>
    </xf>
    <xf numFmtId="0" fontId="54" fillId="2" borderId="0" xfId="0" applyNumberFormat="1" applyFont="1" applyFill="1" applyBorder="1" applyAlignment="1" applyProtection="1">
      <alignment horizontal="center" vertical="center"/>
    </xf>
    <xf numFmtId="0" fontId="55" fillId="2" borderId="0" xfId="0" applyFont="1" applyFill="1" applyBorder="1" applyAlignment="1" applyProtection="1">
      <alignment horizontal="center" vertical="center"/>
    </xf>
    <xf numFmtId="21" fontId="55" fillId="2" borderId="0" xfId="0" applyNumberFormat="1" applyFont="1" applyFill="1" applyBorder="1" applyAlignment="1">
      <alignment horizontal="center" vertical="center"/>
    </xf>
    <xf numFmtId="0" fontId="55" fillId="2" borderId="0" xfId="0" quotePrefix="1" applyFont="1" applyFill="1" applyBorder="1" applyAlignment="1" applyProtection="1">
      <alignment horizontal="left" vertical="center"/>
    </xf>
    <xf numFmtId="41" fontId="55" fillId="2" borderId="0" xfId="2" applyFont="1" applyFill="1" applyBorder="1" applyAlignment="1">
      <alignment horizontal="center" vertical="center"/>
    </xf>
    <xf numFmtId="0" fontId="55" fillId="2" borderId="0" xfId="0" applyFont="1" applyFill="1" applyBorder="1" applyAlignment="1" applyProtection="1">
      <alignment horizontal="left" vertical="center"/>
    </xf>
    <xf numFmtId="0" fontId="56" fillId="2" borderId="0" xfId="0" applyNumberFormat="1" applyFont="1" applyFill="1" applyBorder="1" applyAlignment="1" applyProtection="1">
      <alignment horizontal="center" vertical="center"/>
    </xf>
    <xf numFmtId="0" fontId="57" fillId="2" borderId="0" xfId="0" applyNumberFormat="1" applyFont="1" applyFill="1" applyBorder="1" applyAlignment="1" applyProtection="1">
      <alignment horizontal="left" vertical="center"/>
    </xf>
    <xf numFmtId="0" fontId="58" fillId="2" borderId="0" xfId="0" applyNumberFormat="1" applyFont="1" applyFill="1" applyBorder="1" applyAlignment="1" applyProtection="1">
      <alignment horizontal="center" vertical="center"/>
    </xf>
    <xf numFmtId="0" fontId="55" fillId="9" borderId="0" xfId="0" applyFont="1" applyFill="1" applyBorder="1" applyAlignment="1" applyProtection="1">
      <alignment horizontal="center" vertical="center"/>
    </xf>
    <xf numFmtId="21" fontId="55" fillId="9" borderId="0" xfId="0" applyNumberFormat="1" applyFont="1" applyFill="1" applyBorder="1" applyAlignment="1">
      <alignment horizontal="center" vertical="center"/>
    </xf>
    <xf numFmtId="0" fontId="55" fillId="9" borderId="0" xfId="0" applyFont="1" applyFill="1" applyBorder="1" applyAlignment="1" applyProtection="1">
      <alignment horizontal="left" vertical="center"/>
    </xf>
    <xf numFmtId="41" fontId="55" fillId="9" borderId="0" xfId="2" applyFont="1" applyFill="1" applyBorder="1" applyAlignment="1">
      <alignment horizontal="center" vertical="center"/>
    </xf>
    <xf numFmtId="0" fontId="56" fillId="9" borderId="0" xfId="0" applyNumberFormat="1" applyFont="1" applyFill="1" applyBorder="1" applyAlignment="1" applyProtection="1">
      <alignment horizontal="center" vertical="center"/>
    </xf>
    <xf numFmtId="0" fontId="57" fillId="9" borderId="0" xfId="0" applyNumberFormat="1" applyFont="1" applyFill="1" applyBorder="1" applyAlignment="1" applyProtection="1">
      <alignment horizontal="left" vertical="center"/>
    </xf>
    <xf numFmtId="0" fontId="58" fillId="9" borderId="0" xfId="0" applyNumberFormat="1" applyFont="1" applyFill="1" applyBorder="1" applyAlignment="1" applyProtection="1">
      <alignment horizontal="center" vertical="center"/>
    </xf>
    <xf numFmtId="0" fontId="57" fillId="2" borderId="0" xfId="0" applyNumberFormat="1" applyFont="1" applyFill="1" applyBorder="1" applyAlignment="1" applyProtection="1">
      <alignment horizontal="left" vertical="center" wrapText="1"/>
    </xf>
    <xf numFmtId="0" fontId="57" fillId="9" borderId="0" xfId="0" applyNumberFormat="1" applyFont="1" applyFill="1" applyBorder="1" applyAlignment="1" applyProtection="1">
      <alignment horizontal="left" vertical="center" wrapText="1"/>
    </xf>
    <xf numFmtId="41" fontId="20" fillId="2" borderId="0" xfId="2" applyFont="1" applyFill="1" applyBorder="1" applyAlignment="1" applyProtection="1">
      <alignment horizontal="center" vertical="center"/>
    </xf>
    <xf numFmtId="41" fontId="20" fillId="2" borderId="0" xfId="0" applyNumberFormat="1" applyFont="1" applyFill="1" applyBorder="1" applyAlignment="1" applyProtection="1">
      <alignment horizontal="center" vertical="center"/>
    </xf>
    <xf numFmtId="41" fontId="59" fillId="2" borderId="0" xfId="2" applyFont="1" applyFill="1" applyBorder="1" applyAlignment="1" applyProtection="1">
      <alignment vertical="center"/>
    </xf>
    <xf numFmtId="41" fontId="8" fillId="7" borderId="12" xfId="2" applyFont="1" applyFill="1" applyBorder="1" applyAlignment="1" applyProtection="1">
      <alignment horizontal="center" vertical="center"/>
    </xf>
    <xf numFmtId="177" fontId="8" fillId="7" borderId="10" xfId="2" applyNumberFormat="1" applyFont="1" applyFill="1" applyBorder="1" applyAlignment="1" applyProtection="1">
      <alignment horizontal="center" vertical="center"/>
    </xf>
    <xf numFmtId="177" fontId="8" fillId="7" borderId="9" xfId="2" applyNumberFormat="1" applyFont="1" applyFill="1" applyBorder="1" applyAlignment="1" applyProtection="1">
      <alignment horizontal="center" vertical="center"/>
    </xf>
    <xf numFmtId="177" fontId="9" fillId="7" borderId="10" xfId="2" applyNumberFormat="1" applyFont="1" applyFill="1" applyBorder="1" applyAlignment="1" applyProtection="1">
      <alignment horizontal="center" vertical="center"/>
    </xf>
    <xf numFmtId="0" fontId="8" fillId="7" borderId="10" xfId="0" applyFont="1" applyFill="1" applyBorder="1" applyAlignment="1" applyProtection="1">
      <alignment horizontal="center" vertical="center"/>
    </xf>
    <xf numFmtId="177" fontId="9" fillId="7" borderId="2" xfId="2" applyNumberFormat="1" applyFont="1" applyFill="1" applyBorder="1" applyAlignment="1" applyProtection="1">
      <alignment horizontal="center" vertical="center"/>
    </xf>
    <xf numFmtId="177" fontId="8" fillId="7" borderId="2" xfId="2" applyNumberFormat="1" applyFont="1" applyFill="1" applyBorder="1" applyAlignment="1" applyProtection="1">
      <alignment horizontal="center" vertical="center"/>
    </xf>
    <xf numFmtId="41" fontId="9" fillId="7" borderId="15" xfId="2" applyFont="1" applyFill="1" applyBorder="1" applyAlignment="1" applyProtection="1">
      <alignment horizontal="center" vertical="center"/>
    </xf>
    <xf numFmtId="177" fontId="9" fillId="7" borderId="3" xfId="2" applyNumberFormat="1" applyFont="1" applyFill="1" applyBorder="1" applyAlignment="1" applyProtection="1">
      <alignment horizontal="center" vertical="center"/>
    </xf>
    <xf numFmtId="0" fontId="9" fillId="7" borderId="10" xfId="0" applyNumberFormat="1" applyFont="1" applyFill="1" applyBorder="1" applyAlignment="1" applyProtection="1">
      <alignment horizontal="center" vertical="center"/>
    </xf>
    <xf numFmtId="21" fontId="15" fillId="7" borderId="0" xfId="0" applyNumberFormat="1" applyFont="1" applyFill="1" applyBorder="1" applyAlignment="1">
      <alignment horizontal="center" vertical="center"/>
    </xf>
    <xf numFmtId="0" fontId="7" fillId="7" borderId="5" xfId="2" applyNumberFormat="1" applyFont="1" applyFill="1" applyBorder="1" applyAlignment="1" applyProtection="1">
      <alignment vertical="center" wrapText="1"/>
    </xf>
    <xf numFmtId="0" fontId="15" fillId="7" borderId="10" xfId="0" applyFont="1" applyFill="1" applyBorder="1" applyAlignment="1">
      <alignment vertical="center"/>
    </xf>
    <xf numFmtId="0" fontId="7" fillId="7" borderId="10" xfId="2" applyNumberFormat="1" applyFont="1" applyFill="1" applyBorder="1" applyAlignment="1" applyProtection="1">
      <alignment vertical="center" wrapText="1"/>
    </xf>
    <xf numFmtId="0" fontId="17" fillId="7" borderId="14" xfId="0" applyFont="1" applyFill="1" applyBorder="1" applyAlignment="1">
      <alignment horizontal="center" vertical="center"/>
    </xf>
    <xf numFmtId="0" fontId="9" fillId="7" borderId="5" xfId="2" applyNumberFormat="1" applyFont="1" applyFill="1" applyBorder="1" applyAlignment="1">
      <alignment vertical="center"/>
    </xf>
    <xf numFmtId="0" fontId="9" fillId="7" borderId="5" xfId="2" applyNumberFormat="1" applyFont="1" applyFill="1" applyBorder="1" applyAlignment="1" applyProtection="1">
      <alignment horizontal="center" vertical="center"/>
    </xf>
    <xf numFmtId="177" fontId="9" fillId="7" borderId="5" xfId="2" applyNumberFormat="1" applyFont="1" applyFill="1" applyBorder="1" applyAlignment="1" applyProtection="1">
      <alignment horizontal="center" vertical="center"/>
    </xf>
    <xf numFmtId="41" fontId="11" fillId="4" borderId="5" xfId="2" applyFont="1" applyFill="1" applyBorder="1" applyAlignment="1" applyProtection="1">
      <alignment vertical="center"/>
    </xf>
    <xf numFmtId="42" fontId="8" fillId="7" borderId="5" xfId="2" applyNumberFormat="1" applyFont="1" applyFill="1" applyBorder="1" applyAlignment="1" applyProtection="1">
      <alignment vertical="center"/>
    </xf>
    <xf numFmtId="0" fontId="17" fillId="7" borderId="2" xfId="0" applyFont="1" applyFill="1" applyBorder="1" applyAlignment="1">
      <alignment vertical="center"/>
    </xf>
    <xf numFmtId="0" fontId="17" fillId="7" borderId="10" xfId="0" applyFont="1" applyFill="1" applyBorder="1" applyAlignment="1">
      <alignment vertical="center"/>
    </xf>
    <xf numFmtId="0" fontId="17" fillId="7" borderId="9" xfId="0" applyFont="1" applyFill="1" applyBorder="1" applyAlignment="1">
      <alignment vertical="center"/>
    </xf>
    <xf numFmtId="0" fontId="17" fillId="7" borderId="1" xfId="0" applyFont="1" applyFill="1" applyBorder="1" applyAlignment="1">
      <alignment vertical="center"/>
    </xf>
    <xf numFmtId="0" fontId="17" fillId="7" borderId="4" xfId="0" applyFont="1" applyFill="1" applyBorder="1" applyAlignment="1">
      <alignment vertical="center"/>
    </xf>
    <xf numFmtId="0" fontId="17" fillId="7" borderId="13" xfId="0" applyFont="1" applyFill="1" applyBorder="1" applyAlignment="1">
      <alignment vertical="center"/>
    </xf>
    <xf numFmtId="0" fontId="8" fillId="7" borderId="4" xfId="2" applyNumberFormat="1" applyFont="1" applyFill="1" applyBorder="1" applyAlignment="1" applyProtection="1">
      <alignment vertical="center"/>
    </xf>
    <xf numFmtId="42" fontId="8" fillId="7" borderId="4" xfId="2" applyNumberFormat="1" applyFont="1" applyFill="1" applyBorder="1" applyAlignment="1" applyProtection="1">
      <alignment vertical="center"/>
    </xf>
    <xf numFmtId="42" fontId="8" fillId="7" borderId="0" xfId="2" applyNumberFormat="1" applyFont="1" applyFill="1" applyBorder="1" applyAlignment="1" applyProtection="1">
      <alignment vertical="center"/>
    </xf>
    <xf numFmtId="0" fontId="17" fillId="7" borderId="0" xfId="0" applyFont="1" applyFill="1" applyBorder="1" applyAlignment="1">
      <alignment vertical="center"/>
    </xf>
    <xf numFmtId="0" fontId="15" fillId="7" borderId="0" xfId="0" applyFont="1" applyFill="1" applyBorder="1" applyAlignment="1">
      <alignment horizontal="center" vertical="center"/>
    </xf>
    <xf numFmtId="0" fontId="15" fillId="7" borderId="0" xfId="0" applyFont="1" applyFill="1" applyBorder="1" applyAlignment="1">
      <alignment horizontal="left" vertical="center"/>
    </xf>
    <xf numFmtId="178" fontId="23" fillId="2" borderId="13" xfId="0" applyNumberFormat="1" applyFont="1" applyFill="1" applyBorder="1" applyAlignment="1" applyProtection="1">
      <alignment horizontal="center" vertical="center"/>
    </xf>
    <xf numFmtId="0" fontId="30" fillId="2" borderId="0" xfId="0" applyNumberFormat="1" applyFont="1" applyFill="1" applyBorder="1" applyAlignment="1" applyProtection="1">
      <alignment horizontal="center" vertical="center"/>
    </xf>
    <xf numFmtId="0" fontId="30" fillId="2" borderId="0" xfId="0" applyNumberFormat="1" applyFont="1" applyFill="1" applyBorder="1" applyAlignment="1" applyProtection="1">
      <alignment vertical="center"/>
    </xf>
    <xf numFmtId="0" fontId="30" fillId="2" borderId="0" xfId="0" applyNumberFormat="1" applyFont="1" applyFill="1" applyBorder="1" applyAlignment="1" applyProtection="1">
      <alignment horizontal="center" vertical="center" wrapText="1"/>
    </xf>
    <xf numFmtId="0" fontId="16" fillId="9" borderId="1" xfId="0" applyNumberFormat="1" applyFont="1" applyFill="1" applyBorder="1" applyAlignment="1" applyProtection="1">
      <alignment horizontal="center" vertical="center"/>
    </xf>
    <xf numFmtId="0" fontId="16" fillId="9" borderId="0" xfId="0" applyNumberFormat="1" applyFont="1" applyFill="1" applyBorder="1" applyAlignment="1" applyProtection="1">
      <alignment horizontal="center" vertical="center"/>
    </xf>
    <xf numFmtId="0" fontId="23" fillId="9" borderId="0" xfId="0" applyNumberFormat="1" applyFont="1" applyFill="1" applyBorder="1" applyAlignment="1" applyProtection="1">
      <alignment horizontal="center" vertical="center"/>
    </xf>
    <xf numFmtId="41" fontId="8" fillId="3" borderId="2" xfId="2" applyFont="1" applyFill="1" applyBorder="1" applyAlignment="1" applyProtection="1">
      <alignment horizontal="center" vertical="center"/>
    </xf>
    <xf numFmtId="41" fontId="8" fillId="3" borderId="9" xfId="2" applyFont="1" applyFill="1" applyBorder="1" applyAlignment="1" applyProtection="1">
      <alignment horizontal="center" vertical="center"/>
    </xf>
    <xf numFmtId="177" fontId="8" fillId="3" borderId="2" xfId="0" applyNumberFormat="1" applyFont="1" applyFill="1" applyBorder="1" applyAlignment="1" applyProtection="1">
      <alignment horizontal="center" vertical="center"/>
    </xf>
    <xf numFmtId="0" fontId="8" fillId="3" borderId="9" xfId="0" applyFont="1" applyFill="1" applyBorder="1" applyAlignment="1" applyProtection="1">
      <alignment horizontal="center" vertical="center"/>
    </xf>
    <xf numFmtId="41" fontId="8" fillId="7" borderId="11" xfId="2" applyFont="1" applyFill="1" applyBorder="1" applyAlignment="1" applyProtection="1">
      <alignment horizontal="center" vertical="center"/>
    </xf>
    <xf numFmtId="41" fontId="8" fillId="7" borderId="12" xfId="2" applyFont="1" applyFill="1" applyBorder="1" applyAlignment="1" applyProtection="1">
      <alignment horizontal="center" vertical="center"/>
    </xf>
    <xf numFmtId="41" fontId="9" fillId="7" borderId="11" xfId="2" applyFont="1" applyFill="1" applyBorder="1" applyAlignment="1" applyProtection="1">
      <alignment horizontal="center" vertical="center"/>
    </xf>
    <xf numFmtId="41" fontId="9" fillId="7" borderId="12" xfId="2" applyFont="1" applyFill="1" applyBorder="1" applyAlignment="1" applyProtection="1">
      <alignment horizontal="center" vertical="center"/>
    </xf>
    <xf numFmtId="49" fontId="10" fillId="6" borderId="0" xfId="1" applyNumberFormat="1" applyFont="1" applyFill="1" applyAlignment="1">
      <alignment horizontal="center" vertical="center"/>
    </xf>
    <xf numFmtId="41" fontId="11" fillId="4" borderId="5" xfId="2" applyFont="1" applyFill="1" applyBorder="1" applyAlignment="1" applyProtection="1">
      <alignment horizontal="center" vertical="center"/>
    </xf>
    <xf numFmtId="0" fontId="8" fillId="3" borderId="2" xfId="0" applyFont="1" applyFill="1" applyBorder="1" applyAlignment="1" applyProtection="1">
      <alignment horizontal="center" vertical="center"/>
    </xf>
    <xf numFmtId="42" fontId="8" fillId="3" borderId="2" xfId="0" applyNumberFormat="1" applyFont="1" applyFill="1" applyBorder="1" applyAlignment="1" applyProtection="1">
      <alignment horizontal="left" vertical="center"/>
    </xf>
    <xf numFmtId="42" fontId="8" fillId="3" borderId="9" xfId="0" applyNumberFormat="1" applyFont="1" applyFill="1" applyBorder="1" applyAlignment="1" applyProtection="1">
      <alignment horizontal="left" vertical="center"/>
    </xf>
    <xf numFmtId="41" fontId="0" fillId="0" borderId="9" xfId="2" applyFont="1" applyFill="1" applyBorder="1" applyAlignment="1" applyProtection="1">
      <alignment horizontal="center"/>
    </xf>
    <xf numFmtId="42" fontId="8" fillId="3" borderId="10" xfId="0" applyNumberFormat="1" applyFont="1" applyFill="1" applyBorder="1" applyAlignment="1" applyProtection="1">
      <alignment horizontal="left" vertical="center"/>
    </xf>
    <xf numFmtId="0" fontId="8" fillId="3" borderId="2" xfId="0" applyFont="1" applyFill="1" applyBorder="1" applyAlignment="1">
      <alignment horizontal="center" vertical="center"/>
    </xf>
    <xf numFmtId="0" fontId="8" fillId="3" borderId="9" xfId="0" applyFont="1" applyFill="1" applyBorder="1" applyAlignment="1">
      <alignment horizontal="center" vertical="center"/>
    </xf>
    <xf numFmtId="42" fontId="8" fillId="3" borderId="2" xfId="0" applyNumberFormat="1" applyFont="1" applyFill="1" applyBorder="1" applyAlignment="1">
      <alignment horizontal="left" vertical="center"/>
    </xf>
    <xf numFmtId="42" fontId="8" fillId="3" borderId="9" xfId="0" applyNumberFormat="1" applyFont="1" applyFill="1" applyBorder="1" applyAlignment="1">
      <alignment horizontal="left" vertical="center"/>
    </xf>
    <xf numFmtId="42" fontId="8" fillId="3" borderId="6" xfId="0" applyNumberFormat="1" applyFont="1" applyFill="1" applyBorder="1" applyAlignment="1" applyProtection="1">
      <alignment horizontal="left" vertical="center"/>
    </xf>
    <xf numFmtId="42" fontId="8" fillId="3" borderId="11" xfId="0" applyNumberFormat="1" applyFont="1" applyFill="1" applyBorder="1" applyAlignment="1" applyProtection="1">
      <alignment horizontal="left" vertical="center"/>
    </xf>
    <xf numFmtId="177" fontId="8" fillId="3" borderId="2" xfId="0" applyNumberFormat="1" applyFont="1" applyFill="1" applyBorder="1" applyAlignment="1">
      <alignment horizontal="center" vertical="center"/>
    </xf>
    <xf numFmtId="41" fontId="8" fillId="7" borderId="6" xfId="2" applyFont="1" applyFill="1" applyBorder="1" applyAlignment="1" applyProtection="1">
      <alignment horizontal="center" vertical="center"/>
    </xf>
    <xf numFmtId="41" fontId="8" fillId="7" borderId="3" xfId="2" applyFont="1" applyFill="1" applyBorder="1" applyAlignment="1" applyProtection="1">
      <alignment horizontal="center" vertical="center"/>
    </xf>
    <xf numFmtId="41" fontId="8" fillId="7" borderId="7" xfId="2" applyFont="1" applyFill="1" applyBorder="1" applyAlignment="1" applyProtection="1">
      <alignment horizontal="center" vertical="center"/>
    </xf>
    <xf numFmtId="41" fontId="8" fillId="7" borderId="8" xfId="2" applyFont="1" applyFill="1" applyBorder="1" applyAlignment="1" applyProtection="1">
      <alignment horizontal="center" vertical="center"/>
    </xf>
    <xf numFmtId="0" fontId="8" fillId="5" borderId="2" xfId="0" applyFont="1" applyFill="1" applyBorder="1" applyAlignment="1" applyProtection="1">
      <alignment horizontal="center" vertical="center"/>
    </xf>
    <xf numFmtId="0" fontId="8" fillId="5" borderId="9" xfId="0" applyFont="1" applyFill="1" applyBorder="1" applyAlignment="1" applyProtection="1">
      <alignment horizontal="center" vertical="center"/>
    </xf>
    <xf numFmtId="41" fontId="9" fillId="5" borderId="2" xfId="2" applyFont="1" applyFill="1" applyBorder="1" applyAlignment="1" applyProtection="1">
      <alignment horizontal="center" vertical="center"/>
    </xf>
    <xf numFmtId="41" fontId="9" fillId="5" borderId="9" xfId="2" applyFont="1" applyFill="1" applyBorder="1" applyAlignment="1" applyProtection="1">
      <alignment horizontal="center" vertical="center"/>
    </xf>
    <xf numFmtId="177" fontId="9" fillId="5" borderId="2" xfId="0" applyNumberFormat="1" applyFont="1" applyFill="1" applyBorder="1" applyAlignment="1" applyProtection="1">
      <alignment horizontal="center" vertical="center"/>
    </xf>
    <xf numFmtId="177" fontId="9" fillId="5" borderId="9" xfId="0" applyNumberFormat="1" applyFont="1" applyFill="1" applyBorder="1" applyAlignment="1" applyProtection="1">
      <alignment horizontal="center" vertical="center"/>
    </xf>
    <xf numFmtId="42" fontId="8" fillId="5" borderId="2" xfId="0" applyNumberFormat="1" applyFont="1" applyFill="1" applyBorder="1" applyAlignment="1" applyProtection="1">
      <alignment horizontal="left" vertical="center"/>
    </xf>
    <xf numFmtId="42" fontId="8" fillId="5" borderId="9" xfId="0" applyNumberFormat="1" applyFont="1" applyFill="1" applyBorder="1" applyAlignment="1" applyProtection="1">
      <alignment horizontal="left" vertical="center"/>
    </xf>
    <xf numFmtId="41" fontId="9" fillId="7" borderId="6" xfId="2" applyFont="1" applyFill="1" applyBorder="1" applyAlignment="1" applyProtection="1">
      <alignment horizontal="center" vertical="center"/>
    </xf>
    <xf numFmtId="41" fontId="9" fillId="7" borderId="3" xfId="2" applyFont="1" applyFill="1" applyBorder="1" applyAlignment="1" applyProtection="1">
      <alignment horizontal="center" vertical="center"/>
    </xf>
    <xf numFmtId="41" fontId="8" fillId="7" borderId="0" xfId="2" applyFont="1" applyFill="1" applyBorder="1" applyAlignment="1" applyProtection="1">
      <alignment horizontal="center" vertical="center"/>
    </xf>
    <xf numFmtId="0" fontId="8" fillId="3" borderId="5" xfId="0" applyFont="1" applyFill="1" applyBorder="1" applyAlignment="1" applyProtection="1">
      <alignment horizontal="center" vertical="center"/>
    </xf>
    <xf numFmtId="42" fontId="8" fillId="3" borderId="5" xfId="0" applyNumberFormat="1" applyFont="1" applyFill="1" applyBorder="1" applyAlignment="1" applyProtection="1">
      <alignment horizontal="left" vertical="center"/>
    </xf>
    <xf numFmtId="41" fontId="8" fillId="7" borderId="4" xfId="2" applyFont="1" applyFill="1" applyBorder="1" applyAlignment="1" applyProtection="1">
      <alignment horizontal="center" vertical="center"/>
    </xf>
    <xf numFmtId="41" fontId="8" fillId="3" borderId="5" xfId="2" applyFont="1" applyFill="1" applyBorder="1" applyAlignment="1" applyProtection="1">
      <alignment horizontal="center" vertical="center"/>
    </xf>
    <xf numFmtId="41" fontId="0" fillId="0" borderId="2" xfId="2" applyFont="1" applyFill="1" applyBorder="1" applyAlignment="1" applyProtection="1">
      <alignment horizontal="center"/>
    </xf>
    <xf numFmtId="41" fontId="0" fillId="0" borderId="5" xfId="2" applyFont="1" applyFill="1" applyBorder="1" applyAlignment="1" applyProtection="1">
      <alignment horizontal="center"/>
    </xf>
    <xf numFmtId="177" fontId="8" fillId="3" borderId="9" xfId="0" applyNumberFormat="1" applyFont="1" applyFill="1" applyBorder="1" applyAlignment="1" applyProtection="1">
      <alignment horizontal="center" vertical="center"/>
    </xf>
    <xf numFmtId="177" fontId="8" fillId="3" borderId="5" xfId="0" applyNumberFormat="1" applyFont="1" applyFill="1" applyBorder="1" applyAlignment="1" applyProtection="1">
      <alignment horizontal="center" vertical="center"/>
    </xf>
    <xf numFmtId="41" fontId="8" fillId="7" borderId="14" xfId="2" applyFont="1" applyFill="1" applyBorder="1" applyAlignment="1" applyProtection="1">
      <alignment horizontal="center" vertical="center"/>
    </xf>
    <xf numFmtId="41" fontId="8" fillId="7" borderId="15" xfId="2" applyFont="1" applyFill="1" applyBorder="1" applyAlignment="1" applyProtection="1">
      <alignment horizontal="center" vertical="center"/>
    </xf>
    <xf numFmtId="41" fontId="9" fillId="7" borderId="7" xfId="2" applyFont="1" applyFill="1" applyBorder="1" applyAlignment="1" applyProtection="1">
      <alignment horizontal="center" vertical="center"/>
    </xf>
    <xf numFmtId="41" fontId="9" fillId="7" borderId="8" xfId="2" applyFont="1" applyFill="1" applyBorder="1" applyAlignment="1" applyProtection="1">
      <alignment horizontal="center" vertical="center"/>
    </xf>
    <xf numFmtId="42" fontId="8" fillId="3" borderId="5" xfId="0" applyNumberFormat="1" applyFont="1" applyFill="1" applyBorder="1" applyAlignment="1" applyProtection="1">
      <alignment vertical="center"/>
    </xf>
    <xf numFmtId="42" fontId="8" fillId="3" borderId="2" xfId="0" applyNumberFormat="1" applyFont="1" applyFill="1" applyBorder="1" applyAlignment="1" applyProtection="1">
      <alignment vertical="center"/>
    </xf>
    <xf numFmtId="42" fontId="8" fillId="3" borderId="9" xfId="0" applyNumberFormat="1" applyFont="1" applyFill="1" applyBorder="1" applyAlignment="1" applyProtection="1">
      <alignment vertical="center"/>
    </xf>
    <xf numFmtId="177" fontId="8" fillId="3" borderId="10" xfId="0" applyNumberFormat="1" applyFont="1" applyFill="1" applyBorder="1" applyAlignment="1" applyProtection="1">
      <alignment horizontal="center" vertical="center"/>
    </xf>
    <xf numFmtId="41" fontId="8" fillId="3" borderId="10" xfId="2" applyFont="1" applyFill="1" applyBorder="1" applyAlignment="1" applyProtection="1">
      <alignment horizontal="center" vertical="center"/>
    </xf>
    <xf numFmtId="41" fontId="9" fillId="7" borderId="14" xfId="2" applyFont="1" applyFill="1" applyBorder="1" applyAlignment="1" applyProtection="1">
      <alignment horizontal="center" vertical="center"/>
    </xf>
    <xf numFmtId="41" fontId="9" fillId="7" borderId="15" xfId="2" applyFont="1" applyFill="1" applyBorder="1" applyAlignment="1" applyProtection="1">
      <alignment horizontal="center" vertical="center"/>
    </xf>
    <xf numFmtId="0" fontId="8" fillId="3" borderId="10" xfId="0" applyFont="1" applyFill="1" applyBorder="1" applyAlignment="1" applyProtection="1">
      <alignment horizontal="center" vertical="center"/>
    </xf>
    <xf numFmtId="42" fontId="8" fillId="3" borderId="10" xfId="0" applyNumberFormat="1" applyFont="1" applyFill="1" applyBorder="1" applyAlignment="1" applyProtection="1">
      <alignment vertical="center"/>
    </xf>
    <xf numFmtId="42" fontId="8" fillId="5" borderId="2" xfId="0" applyNumberFormat="1" applyFont="1" applyFill="1" applyBorder="1" applyAlignment="1" applyProtection="1">
      <alignment vertical="center"/>
    </xf>
    <xf numFmtId="42" fontId="8" fillId="5" borderId="9" xfId="0" applyNumberFormat="1" applyFont="1" applyFill="1" applyBorder="1" applyAlignment="1" applyProtection="1">
      <alignment vertical="center"/>
    </xf>
    <xf numFmtId="41" fontId="8" fillId="7" borderId="1" xfId="2" applyFont="1" applyFill="1" applyBorder="1" applyAlignment="1" applyProtection="1">
      <alignment horizontal="center" vertical="center"/>
    </xf>
    <xf numFmtId="41" fontId="9" fillId="7" borderId="4" xfId="2" applyFont="1" applyFill="1" applyBorder="1" applyAlignment="1" applyProtection="1">
      <alignment horizontal="center" vertical="center"/>
    </xf>
    <xf numFmtId="41" fontId="8" fillId="3" borderId="2" xfId="0" applyNumberFormat="1" applyFont="1" applyFill="1" applyBorder="1" applyAlignment="1" applyProtection="1">
      <alignment horizontal="center" vertical="center"/>
    </xf>
    <xf numFmtId="0" fontId="8" fillId="3" borderId="2" xfId="0" applyNumberFormat="1" applyFont="1" applyFill="1" applyBorder="1" applyAlignment="1" applyProtection="1">
      <alignment horizontal="left" vertical="center"/>
    </xf>
    <xf numFmtId="0" fontId="8" fillId="3" borderId="9" xfId="0" applyNumberFormat="1" applyFont="1" applyFill="1" applyBorder="1" applyAlignment="1" applyProtection="1">
      <alignment horizontal="left" vertical="center"/>
    </xf>
    <xf numFmtId="0" fontId="8" fillId="3" borderId="5" xfId="0" applyNumberFormat="1" applyFont="1" applyFill="1" applyBorder="1" applyAlignment="1" applyProtection="1">
      <alignment horizontal="left" vertical="center"/>
    </xf>
    <xf numFmtId="0" fontId="8" fillId="5" borderId="2" xfId="0" applyNumberFormat="1" applyFont="1" applyFill="1" applyBorder="1" applyAlignment="1" applyProtection="1">
      <alignment horizontal="left" vertical="center"/>
    </xf>
    <xf numFmtId="0" fontId="8" fillId="5" borderId="9" xfId="0" applyNumberFormat="1" applyFont="1" applyFill="1" applyBorder="1" applyAlignment="1" applyProtection="1">
      <alignment horizontal="left" vertical="center"/>
    </xf>
    <xf numFmtId="0" fontId="62" fillId="0" borderId="0" xfId="13" applyAlignment="1">
      <alignment vertical="center"/>
    </xf>
    <xf numFmtId="0" fontId="63" fillId="0" borderId="0" xfId="13" applyFont="1" applyAlignment="1">
      <alignment horizontal="center" vertical="center"/>
    </xf>
    <xf numFmtId="49" fontId="64" fillId="6" borderId="0" xfId="1" applyNumberFormat="1" applyFont="1" applyFill="1" applyAlignment="1">
      <alignment horizontal="center" vertical="center"/>
    </xf>
    <xf numFmtId="0" fontId="65" fillId="2" borderId="0" xfId="13" applyNumberFormat="1" applyFont="1" applyFill="1" applyBorder="1" applyAlignment="1" applyProtection="1"/>
    <xf numFmtId="0" fontId="65" fillId="2" borderId="0" xfId="13" applyNumberFormat="1" applyFont="1" applyFill="1" applyBorder="1" applyAlignment="1" applyProtection="1">
      <alignment horizontal="center"/>
    </xf>
    <xf numFmtId="0" fontId="65" fillId="2" borderId="0" xfId="13" applyNumberFormat="1" applyFont="1" applyFill="1" applyBorder="1" applyAlignment="1" applyProtection="1">
      <alignment horizontal="center" vertical="center"/>
    </xf>
    <xf numFmtId="0" fontId="65" fillId="2" borderId="0" xfId="0" quotePrefix="1" applyNumberFormat="1" applyFont="1" applyFill="1" applyBorder="1" applyAlignment="1" applyProtection="1">
      <alignment horizontal="right"/>
    </xf>
    <xf numFmtId="41" fontId="66" fillId="4" borderId="5" xfId="11" applyFont="1" applyFill="1" applyBorder="1" applyAlignment="1" applyProtection="1">
      <alignment horizontal="center" vertical="center"/>
    </xf>
    <xf numFmtId="0" fontId="66" fillId="4" borderId="15" xfId="11" applyNumberFormat="1" applyFont="1" applyFill="1" applyBorder="1" applyAlignment="1" applyProtection="1">
      <alignment horizontal="center" vertical="center"/>
    </xf>
    <xf numFmtId="41" fontId="66" fillId="4" borderId="15" xfId="11" applyFont="1" applyFill="1" applyBorder="1" applyAlignment="1" applyProtection="1">
      <alignment horizontal="center" vertical="center"/>
    </xf>
    <xf numFmtId="41" fontId="66" fillId="4" borderId="6" xfId="11" applyFont="1" applyFill="1" applyBorder="1" applyAlignment="1" applyProtection="1">
      <alignment horizontal="center" vertical="center"/>
    </xf>
    <xf numFmtId="41" fontId="66" fillId="4" borderId="3" xfId="11" applyFont="1" applyFill="1" applyBorder="1" applyAlignment="1" applyProtection="1">
      <alignment horizontal="center" vertical="center"/>
    </xf>
    <xf numFmtId="14" fontId="23" fillId="7" borderId="2" xfId="13" applyNumberFormat="1" applyFont="1" applyFill="1" applyBorder="1" applyAlignment="1">
      <alignment horizontal="center" vertical="center"/>
    </xf>
    <xf numFmtId="0" fontId="23" fillId="7" borderId="0" xfId="13" applyFont="1" applyFill="1" applyBorder="1" applyAlignment="1">
      <alignment horizontal="center" vertical="center"/>
    </xf>
    <xf numFmtId="0" fontId="23" fillId="7" borderId="10" xfId="11" applyNumberFormat="1" applyFont="1" applyFill="1" applyBorder="1" applyAlignment="1" applyProtection="1">
      <alignment vertical="center"/>
    </xf>
    <xf numFmtId="0" fontId="23" fillId="7" borderId="0" xfId="13" applyFont="1" applyFill="1" applyBorder="1" applyAlignment="1">
      <alignment horizontal="left" vertical="center"/>
    </xf>
    <xf numFmtId="41" fontId="23" fillId="7" borderId="11" xfId="11" applyFont="1" applyFill="1" applyBorder="1" applyAlignment="1" applyProtection="1">
      <alignment horizontal="center" vertical="center"/>
    </xf>
    <xf numFmtId="41" fontId="23" fillId="7" borderId="6" xfId="11" applyFont="1" applyFill="1" applyBorder="1" applyAlignment="1" applyProtection="1">
      <alignment horizontal="center" vertical="center"/>
    </xf>
    <xf numFmtId="41" fontId="23" fillId="7" borderId="3" xfId="11" applyFont="1" applyFill="1" applyBorder="1" applyAlignment="1" applyProtection="1">
      <alignment horizontal="center" vertical="center"/>
    </xf>
    <xf numFmtId="177" fontId="23" fillId="7" borderId="12" xfId="11" applyNumberFormat="1" applyFont="1" applyFill="1" applyBorder="1" applyAlignment="1" applyProtection="1">
      <alignment horizontal="center" vertical="center"/>
    </xf>
    <xf numFmtId="41" fontId="23" fillId="7" borderId="10" xfId="11" applyFont="1" applyFill="1" applyBorder="1" applyAlignment="1">
      <alignment horizontal="left" vertical="center"/>
    </xf>
    <xf numFmtId="14" fontId="23" fillId="7" borderId="10" xfId="13" applyNumberFormat="1" applyFont="1" applyFill="1" applyBorder="1" applyAlignment="1">
      <alignment horizontal="center" vertical="center"/>
    </xf>
    <xf numFmtId="41" fontId="23" fillId="7" borderId="11" xfId="11" applyFont="1" applyFill="1" applyBorder="1" applyAlignment="1" applyProtection="1">
      <alignment horizontal="center" vertical="center"/>
    </xf>
    <xf numFmtId="41" fontId="23" fillId="7" borderId="12" xfId="11" applyFont="1" applyFill="1" applyBorder="1" applyAlignment="1" applyProtection="1">
      <alignment horizontal="center" vertical="center"/>
    </xf>
    <xf numFmtId="177" fontId="23" fillId="7" borderId="10" xfId="11" applyNumberFormat="1" applyFont="1" applyFill="1" applyBorder="1" applyAlignment="1" applyProtection="1">
      <alignment horizontal="center" vertical="center"/>
    </xf>
    <xf numFmtId="14" fontId="23" fillId="7" borderId="9" xfId="13" applyNumberFormat="1" applyFont="1" applyFill="1" applyBorder="1" applyAlignment="1">
      <alignment horizontal="center" vertical="center"/>
    </xf>
    <xf numFmtId="41" fontId="23" fillId="7" borderId="7" xfId="11" applyFont="1" applyFill="1" applyBorder="1" applyAlignment="1" applyProtection="1">
      <alignment horizontal="center" vertical="center"/>
    </xf>
    <xf numFmtId="41" fontId="23" fillId="7" borderId="8" xfId="11" applyFont="1" applyFill="1" applyBorder="1" applyAlignment="1" applyProtection="1">
      <alignment horizontal="center" vertical="center"/>
    </xf>
    <xf numFmtId="0" fontId="23" fillId="10" borderId="2" xfId="13" applyFont="1" applyFill="1" applyBorder="1" applyAlignment="1" applyProtection="1">
      <alignment horizontal="center" vertical="center"/>
    </xf>
    <xf numFmtId="21" fontId="23" fillId="10" borderId="2" xfId="13" applyNumberFormat="1" applyFont="1" applyFill="1" applyBorder="1" applyAlignment="1" applyProtection="1">
      <alignment horizontal="center" vertical="center"/>
    </xf>
    <xf numFmtId="41" fontId="23" fillId="10" borderId="3" xfId="11" applyFont="1" applyFill="1" applyBorder="1" applyAlignment="1" applyProtection="1">
      <alignment horizontal="left" vertical="center"/>
    </xf>
    <xf numFmtId="0" fontId="23" fillId="10" borderId="6" xfId="13" applyNumberFormat="1" applyFont="1" applyFill="1" applyBorder="1" applyAlignment="1" applyProtection="1">
      <alignment horizontal="center" vertical="center"/>
    </xf>
    <xf numFmtId="0" fontId="23" fillId="10" borderId="11" xfId="13" applyNumberFormat="1" applyFont="1" applyFill="1" applyBorder="1" applyAlignment="1" applyProtection="1">
      <alignment horizontal="center" vertical="center"/>
    </xf>
    <xf numFmtId="0" fontId="23" fillId="10" borderId="12" xfId="13" applyNumberFormat="1" applyFont="1" applyFill="1" applyBorder="1" applyAlignment="1" applyProtection="1">
      <alignment horizontal="center" vertical="center"/>
    </xf>
    <xf numFmtId="177" fontId="23" fillId="10" borderId="3" xfId="13" applyNumberFormat="1" applyFont="1" applyFill="1" applyBorder="1" applyAlignment="1" applyProtection="1">
      <alignment horizontal="center" vertical="center"/>
    </xf>
    <xf numFmtId="41" fontId="23" fillId="10" borderId="2" xfId="11" applyFont="1" applyFill="1" applyBorder="1" applyAlignment="1" applyProtection="1">
      <alignment vertical="center"/>
    </xf>
    <xf numFmtId="0" fontId="23" fillId="10" borderId="10" xfId="13" applyFont="1" applyFill="1" applyBorder="1" applyAlignment="1" applyProtection="1">
      <alignment horizontal="center" vertical="center"/>
    </xf>
    <xf numFmtId="21" fontId="23" fillId="10" borderId="11" xfId="13" applyNumberFormat="1" applyFont="1" applyFill="1" applyBorder="1" applyAlignment="1" applyProtection="1">
      <alignment horizontal="center" vertical="center"/>
    </xf>
    <xf numFmtId="41" fontId="23" fillId="10" borderId="12" xfId="11" applyFont="1" applyFill="1" applyBorder="1" applyAlignment="1" applyProtection="1">
      <alignment horizontal="left" vertical="center"/>
    </xf>
    <xf numFmtId="0" fontId="23" fillId="10" borderId="7" xfId="13" applyNumberFormat="1" applyFont="1" applyFill="1" applyBorder="1" applyAlignment="1" applyProtection="1">
      <alignment horizontal="center" vertical="center"/>
    </xf>
    <xf numFmtId="177" fontId="23" fillId="10" borderId="8" xfId="13" applyNumberFormat="1" applyFont="1" applyFill="1" applyBorder="1" applyAlignment="1" applyProtection="1">
      <alignment horizontal="center" vertical="center"/>
    </xf>
    <xf numFmtId="41" fontId="23" fillId="10" borderId="9" xfId="11" applyFont="1" applyFill="1" applyBorder="1" applyAlignment="1" applyProtection="1">
      <alignment vertical="center"/>
    </xf>
    <xf numFmtId="0" fontId="23" fillId="7" borderId="2" xfId="13" applyFont="1" applyFill="1" applyBorder="1" applyAlignment="1">
      <alignment horizontal="center" vertical="center"/>
    </xf>
    <xf numFmtId="0" fontId="23" fillId="7" borderId="2" xfId="13" applyFont="1" applyFill="1" applyBorder="1" applyAlignment="1" applyProtection="1">
      <alignment horizontal="left" vertical="center"/>
    </xf>
    <xf numFmtId="0" fontId="23" fillId="7" borderId="2" xfId="13" applyFont="1" applyFill="1" applyBorder="1" applyAlignment="1">
      <alignment horizontal="left" vertical="center"/>
    </xf>
    <xf numFmtId="0" fontId="23" fillId="7" borderId="6" xfId="13" applyFont="1" applyFill="1" applyBorder="1" applyAlignment="1">
      <alignment horizontal="center" vertical="center"/>
    </xf>
    <xf numFmtId="0" fontId="23" fillId="7" borderId="3" xfId="13" applyFont="1" applyFill="1" applyBorder="1" applyAlignment="1">
      <alignment horizontal="center" vertical="center"/>
    </xf>
    <xf numFmtId="41" fontId="23" fillId="7" borderId="2" xfId="11" applyFont="1" applyFill="1" applyBorder="1" applyAlignment="1">
      <alignment horizontal="left" vertical="center"/>
    </xf>
    <xf numFmtId="0" fontId="23" fillId="7" borderId="10" xfId="13" applyFont="1" applyFill="1" applyBorder="1" applyAlignment="1">
      <alignment horizontal="center" vertical="center"/>
    </xf>
    <xf numFmtId="0" fontId="23" fillId="7" borderId="10" xfId="13" applyFont="1" applyFill="1" applyBorder="1" applyAlignment="1" applyProtection="1">
      <alignment horizontal="left" vertical="center"/>
    </xf>
    <xf numFmtId="0" fontId="23" fillId="7" borderId="10" xfId="13" applyFont="1" applyFill="1" applyBorder="1" applyAlignment="1">
      <alignment horizontal="left" vertical="center"/>
    </xf>
    <xf numFmtId="0" fontId="23" fillId="7" borderId="11" xfId="13" applyFont="1" applyFill="1" applyBorder="1" applyAlignment="1">
      <alignment horizontal="center" vertical="center"/>
    </xf>
    <xf numFmtId="0" fontId="23" fillId="7" borderId="12" xfId="13" applyFont="1" applyFill="1" applyBorder="1" applyAlignment="1">
      <alignment horizontal="center" vertical="center"/>
    </xf>
    <xf numFmtId="0" fontId="23" fillId="7" borderId="7" xfId="13" applyFont="1" applyFill="1" applyBorder="1" applyAlignment="1">
      <alignment horizontal="center" vertical="center"/>
    </xf>
    <xf numFmtId="41" fontId="23" fillId="7" borderId="9" xfId="11" applyFont="1" applyFill="1" applyBorder="1" applyAlignment="1">
      <alignment horizontal="left" vertical="center"/>
    </xf>
    <xf numFmtId="21" fontId="23" fillId="10" borderId="7" xfId="13" applyNumberFormat="1" applyFont="1" applyFill="1" applyBorder="1" applyAlignment="1" applyProtection="1">
      <alignment horizontal="center" vertical="center"/>
    </xf>
    <xf numFmtId="0" fontId="23" fillId="10" borderId="9" xfId="13" applyFont="1" applyFill="1" applyBorder="1" applyAlignment="1" applyProtection="1">
      <alignment horizontal="center" vertical="center"/>
    </xf>
    <xf numFmtId="41" fontId="23" fillId="10" borderId="8" xfId="11" applyFont="1" applyFill="1" applyBorder="1" applyAlignment="1" applyProtection="1">
      <alignment horizontal="left" vertical="center"/>
    </xf>
    <xf numFmtId="0" fontId="23" fillId="10" borderId="7" xfId="13" applyNumberFormat="1" applyFont="1" applyFill="1" applyBorder="1" applyAlignment="1" applyProtection="1">
      <alignment horizontal="center" vertical="center"/>
    </xf>
    <xf numFmtId="0" fontId="23" fillId="10" borderId="8" xfId="13" applyNumberFormat="1" applyFont="1" applyFill="1" applyBorder="1" applyAlignment="1" applyProtection="1">
      <alignment horizontal="center" vertical="center"/>
    </xf>
    <xf numFmtId="14" fontId="23" fillId="7" borderId="2" xfId="13" applyNumberFormat="1" applyFont="1" applyFill="1" applyBorder="1" applyAlignment="1" applyProtection="1">
      <alignment horizontal="center" vertical="center"/>
    </xf>
    <xf numFmtId="0" fontId="23" fillId="7" borderId="0" xfId="11" applyNumberFormat="1" applyFont="1" applyFill="1" applyBorder="1" applyAlignment="1">
      <alignment vertical="center"/>
    </xf>
    <xf numFmtId="0" fontId="17" fillId="7" borderId="2" xfId="13" applyFont="1" applyFill="1" applyBorder="1" applyAlignment="1">
      <alignment horizontal="left" vertical="center"/>
    </xf>
    <xf numFmtId="14" fontId="23" fillId="7" borderId="10" xfId="13" applyNumberFormat="1" applyFont="1" applyFill="1" applyBorder="1" applyAlignment="1" applyProtection="1">
      <alignment horizontal="center" vertical="center"/>
    </xf>
    <xf numFmtId="0" fontId="17" fillId="7" borderId="10" xfId="13" applyFont="1" applyFill="1" applyBorder="1" applyAlignment="1">
      <alignment horizontal="left" vertical="center"/>
    </xf>
    <xf numFmtId="0" fontId="1" fillId="0" borderId="0" xfId="13" applyNumberFormat="1" applyFont="1" applyFill="1" applyBorder="1" applyAlignment="1" applyProtection="1"/>
    <xf numFmtId="0" fontId="23" fillId="7" borderId="0" xfId="13" applyFont="1" applyFill="1" applyBorder="1" applyAlignment="1">
      <alignment vertical="center"/>
    </xf>
    <xf numFmtId="14" fontId="23" fillId="7" borderId="9" xfId="13" applyNumberFormat="1" applyFont="1" applyFill="1" applyBorder="1" applyAlignment="1" applyProtection="1">
      <alignment horizontal="center" vertical="center"/>
    </xf>
    <xf numFmtId="0" fontId="23" fillId="7" borderId="9" xfId="13" applyFont="1" applyFill="1" applyBorder="1" applyAlignment="1">
      <alignment horizontal="center" vertical="center"/>
    </xf>
    <xf numFmtId="0" fontId="23" fillId="10" borderId="11" xfId="13" applyNumberFormat="1" applyFont="1" applyFill="1" applyBorder="1" applyAlignment="1" applyProtection="1">
      <alignment horizontal="center" vertical="center"/>
    </xf>
    <xf numFmtId="177" fontId="23" fillId="10" borderId="12" xfId="13" applyNumberFormat="1" applyFont="1" applyFill="1" applyBorder="1" applyAlignment="1" applyProtection="1">
      <alignment horizontal="center" vertical="center"/>
    </xf>
    <xf numFmtId="41" fontId="23" fillId="10" borderId="10" xfId="11" applyFont="1" applyFill="1" applyBorder="1" applyAlignment="1" applyProtection="1">
      <alignment vertical="center"/>
    </xf>
    <xf numFmtId="14" fontId="17" fillId="7" borderId="2" xfId="13" applyNumberFormat="1" applyFont="1" applyFill="1" applyBorder="1" applyAlignment="1">
      <alignment horizontal="center" vertical="center"/>
    </xf>
    <xf numFmtId="0" fontId="17" fillId="7" borderId="3" xfId="13" applyFont="1" applyFill="1" applyBorder="1" applyAlignment="1">
      <alignment horizontal="center" vertical="center"/>
    </xf>
    <xf numFmtId="0" fontId="17" fillId="7" borderId="1" xfId="13" applyNumberFormat="1" applyFont="1" applyFill="1" applyBorder="1" applyAlignment="1">
      <alignment horizontal="left" vertical="center"/>
    </xf>
    <xf numFmtId="177" fontId="23" fillId="7" borderId="3" xfId="11" applyNumberFormat="1" applyFont="1" applyFill="1" applyBorder="1" applyAlignment="1" applyProtection="1">
      <alignment horizontal="center" vertical="center"/>
    </xf>
    <xf numFmtId="41" fontId="17" fillId="7" borderId="3" xfId="11" applyFont="1" applyFill="1" applyBorder="1" applyAlignment="1">
      <alignment horizontal="left" vertical="center"/>
    </xf>
    <xf numFmtId="14" fontId="17" fillId="7" borderId="10" xfId="13" applyNumberFormat="1" applyFont="1" applyFill="1" applyBorder="1" applyAlignment="1">
      <alignment horizontal="center" vertical="center"/>
    </xf>
    <xf numFmtId="0" fontId="17" fillId="7" borderId="12" xfId="13" applyFont="1" applyFill="1" applyBorder="1" applyAlignment="1">
      <alignment horizontal="center" vertical="center"/>
    </xf>
    <xf numFmtId="0" fontId="9" fillId="7" borderId="0" xfId="13" applyFont="1" applyFill="1" applyBorder="1" applyAlignment="1">
      <alignment vertical="center"/>
    </xf>
    <xf numFmtId="41" fontId="17" fillId="7" borderId="12" xfId="11" applyFont="1" applyFill="1" applyBorder="1" applyAlignment="1">
      <alignment horizontal="left" vertical="center"/>
    </xf>
    <xf numFmtId="0" fontId="17" fillId="7" borderId="0" xfId="13" applyNumberFormat="1" applyFont="1" applyFill="1" applyBorder="1" applyAlignment="1">
      <alignment horizontal="left" vertical="center"/>
    </xf>
    <xf numFmtId="14" fontId="17" fillId="7" borderId="9" xfId="13" applyNumberFormat="1" applyFont="1" applyFill="1" applyBorder="1" applyAlignment="1">
      <alignment horizontal="center" vertical="center"/>
    </xf>
    <xf numFmtId="0" fontId="17" fillId="7" borderId="8" xfId="13" applyFont="1" applyFill="1" applyBorder="1" applyAlignment="1">
      <alignment horizontal="center" vertical="center"/>
    </xf>
    <xf numFmtId="0" fontId="9" fillId="7" borderId="4" xfId="11" applyNumberFormat="1" applyFont="1" applyFill="1" applyBorder="1" applyAlignment="1">
      <alignment vertical="center"/>
    </xf>
    <xf numFmtId="0" fontId="17" fillId="7" borderId="9" xfId="13" applyFont="1" applyFill="1" applyBorder="1" applyAlignment="1">
      <alignment horizontal="left" vertical="center"/>
    </xf>
    <xf numFmtId="177" fontId="23" fillId="7" borderId="8" xfId="11" applyNumberFormat="1" applyFont="1" applyFill="1" applyBorder="1" applyAlignment="1" applyProtection="1">
      <alignment horizontal="center" vertical="center"/>
    </xf>
    <xf numFmtId="41" fontId="17" fillId="7" borderId="8" xfId="11" applyFont="1" applyFill="1" applyBorder="1" applyAlignment="1">
      <alignment horizontal="left" vertical="center"/>
    </xf>
    <xf numFmtId="21" fontId="23" fillId="10" borderId="10" xfId="13" applyNumberFormat="1" applyFont="1" applyFill="1" applyBorder="1" applyAlignment="1" applyProtection="1">
      <alignment horizontal="center" vertical="center"/>
    </xf>
    <xf numFmtId="0" fontId="17" fillId="7" borderId="1" xfId="13" applyFont="1" applyFill="1" applyBorder="1" applyAlignment="1">
      <alignment horizontal="center" vertical="center"/>
    </xf>
    <xf numFmtId="0" fontId="15" fillId="7" borderId="2" xfId="13" applyNumberFormat="1" applyFont="1" applyFill="1" applyBorder="1" applyAlignment="1">
      <alignment horizontal="left" vertical="center"/>
    </xf>
    <xf numFmtId="0" fontId="17" fillId="7" borderId="1" xfId="13" applyFont="1" applyFill="1" applyBorder="1" applyAlignment="1">
      <alignment horizontal="left" vertical="center"/>
    </xf>
    <xf numFmtId="0" fontId="17" fillId="7" borderId="0" xfId="13" applyFont="1" applyFill="1" applyBorder="1" applyAlignment="1">
      <alignment horizontal="center" vertical="center"/>
    </xf>
    <xf numFmtId="0" fontId="9" fillId="7" borderId="10" xfId="13" applyFont="1" applyFill="1" applyBorder="1" applyAlignment="1">
      <alignment vertical="center"/>
    </xf>
    <xf numFmtId="0" fontId="17" fillId="7" borderId="0" xfId="13" applyFont="1" applyFill="1" applyBorder="1" applyAlignment="1">
      <alignment horizontal="left" vertical="center"/>
    </xf>
    <xf numFmtId="0" fontId="15" fillId="7" borderId="10" xfId="13" applyNumberFormat="1" applyFont="1" applyFill="1" applyBorder="1" applyAlignment="1">
      <alignment horizontal="left" vertical="center"/>
    </xf>
    <xf numFmtId="0" fontId="17" fillId="7" borderId="10" xfId="13" applyNumberFormat="1" applyFont="1" applyFill="1" applyBorder="1" applyAlignment="1">
      <alignment horizontal="left" vertical="center"/>
    </xf>
    <xf numFmtId="0" fontId="17" fillId="7" borderId="4" xfId="13" applyFont="1" applyFill="1" applyBorder="1" applyAlignment="1">
      <alignment horizontal="center" vertical="center"/>
    </xf>
    <xf numFmtId="0" fontId="17" fillId="7" borderId="9" xfId="13" applyNumberFormat="1" applyFont="1" applyFill="1" applyBorder="1" applyAlignment="1">
      <alignment horizontal="left" vertical="center"/>
    </xf>
    <xf numFmtId="0" fontId="17" fillId="7" borderId="4" xfId="13" applyFont="1" applyFill="1" applyBorder="1" applyAlignment="1">
      <alignment horizontal="left" vertical="center"/>
    </xf>
    <xf numFmtId="0" fontId="23" fillId="10" borderId="6" xfId="13" applyNumberFormat="1" applyFont="1" applyFill="1" applyBorder="1" applyAlignment="1" applyProtection="1">
      <alignment horizontal="center" vertical="center"/>
    </xf>
    <xf numFmtId="14" fontId="17" fillId="7" borderId="11" xfId="13" applyNumberFormat="1" applyFont="1" applyFill="1" applyBorder="1" applyAlignment="1">
      <alignment horizontal="center" vertical="center"/>
    </xf>
    <xf numFmtId="21" fontId="17" fillId="7" borderId="2" xfId="13" applyNumberFormat="1" applyFont="1" applyFill="1" applyBorder="1" applyAlignment="1">
      <alignment horizontal="center" vertical="center"/>
    </xf>
    <xf numFmtId="177" fontId="23" fillId="7" borderId="0" xfId="11" applyNumberFormat="1" applyFont="1" applyFill="1" applyBorder="1" applyAlignment="1" applyProtection="1">
      <alignment horizontal="center" vertical="center"/>
    </xf>
    <xf numFmtId="41" fontId="17" fillId="7" borderId="2" xfId="11" applyFont="1" applyFill="1" applyBorder="1" applyAlignment="1">
      <alignment horizontal="left" vertical="center"/>
    </xf>
    <xf numFmtId="0" fontId="17" fillId="7" borderId="10" xfId="13" applyFont="1" applyFill="1" applyBorder="1" applyAlignment="1">
      <alignment horizontal="center" vertical="center"/>
    </xf>
    <xf numFmtId="41" fontId="17" fillId="7" borderId="10" xfId="11" applyFont="1" applyFill="1" applyBorder="1" applyAlignment="1">
      <alignment horizontal="left" vertical="center"/>
    </xf>
    <xf numFmtId="0" fontId="17" fillId="7" borderId="9" xfId="13" applyFont="1" applyFill="1" applyBorder="1" applyAlignment="1">
      <alignment horizontal="center" vertical="center"/>
    </xf>
    <xf numFmtId="0" fontId="17" fillId="7" borderId="4" xfId="13" applyNumberFormat="1" applyFont="1" applyFill="1" applyBorder="1" applyAlignment="1">
      <alignment horizontal="left" vertical="center"/>
    </xf>
    <xf numFmtId="0" fontId="0" fillId="0" borderId="0" xfId="0" applyNumberFormat="1" applyFont="1" applyFill="1" applyBorder="1" applyAlignment="1" applyProtection="1">
      <alignment horizontal="center" vertical="center"/>
    </xf>
    <xf numFmtId="0" fontId="17" fillId="7" borderId="0" xfId="0" applyNumberFormat="1" applyFont="1" applyFill="1" applyBorder="1" applyAlignment="1" applyProtection="1">
      <alignment horizontal="center" vertical="center"/>
    </xf>
    <xf numFmtId="0" fontId="17" fillId="7" borderId="0" xfId="13" quotePrefix="1" applyFont="1" applyFill="1" applyBorder="1" applyAlignment="1">
      <alignment horizontal="left" vertical="center"/>
    </xf>
    <xf numFmtId="0" fontId="23" fillId="7" borderId="10" xfId="13" quotePrefix="1" applyFont="1" applyFill="1" applyBorder="1" applyAlignment="1">
      <alignment horizontal="center" vertical="center"/>
    </xf>
    <xf numFmtId="0" fontId="23" fillId="10" borderId="2" xfId="13" quotePrefix="1" applyFont="1" applyFill="1" applyBorder="1" applyAlignment="1" applyProtection="1">
      <alignment horizontal="center" vertical="center"/>
    </xf>
    <xf numFmtId="41" fontId="23" fillId="10" borderId="2" xfId="11" applyFont="1" applyFill="1" applyBorder="1" applyAlignment="1" applyProtection="1">
      <alignment horizontal="left" vertical="center"/>
    </xf>
    <xf numFmtId="41" fontId="23" fillId="10" borderId="9" xfId="11" applyFont="1" applyFill="1" applyBorder="1" applyAlignment="1" applyProtection="1">
      <alignment horizontal="left" vertical="center"/>
    </xf>
    <xf numFmtId="21" fontId="17" fillId="7" borderId="0" xfId="13" applyNumberFormat="1" applyFont="1" applyFill="1" applyBorder="1" applyAlignment="1">
      <alignment horizontal="center" vertical="center"/>
    </xf>
    <xf numFmtId="0" fontId="17" fillId="7" borderId="11" xfId="13" applyNumberFormat="1" applyFont="1" applyFill="1" applyBorder="1" applyAlignment="1">
      <alignment horizontal="left" vertical="center"/>
    </xf>
    <xf numFmtId="0" fontId="15" fillId="7" borderId="10" xfId="13" applyFont="1" applyFill="1" applyBorder="1" applyAlignment="1">
      <alignment horizontal="left" vertical="center"/>
    </xf>
    <xf numFmtId="0" fontId="61" fillId="0" borderId="0" xfId="0" applyNumberFormat="1" applyFont="1" applyFill="1" applyBorder="1" applyAlignment="1" applyProtection="1"/>
    <xf numFmtId="14" fontId="15" fillId="7" borderId="10" xfId="13" applyNumberFormat="1" applyFont="1" applyFill="1" applyBorder="1" applyAlignment="1">
      <alignment horizontal="center" vertical="center"/>
    </xf>
    <xf numFmtId="0" fontId="15" fillId="7" borderId="0" xfId="13" applyFont="1" applyFill="1" applyBorder="1" applyAlignment="1">
      <alignment horizontal="center" vertical="center"/>
    </xf>
    <xf numFmtId="0" fontId="15" fillId="7" borderId="11" xfId="13" applyNumberFormat="1" applyFont="1" applyFill="1" applyBorder="1" applyAlignment="1">
      <alignment horizontal="left" vertical="center"/>
    </xf>
    <xf numFmtId="0" fontId="15" fillId="7" borderId="10" xfId="13" applyFont="1" applyFill="1" applyBorder="1" applyAlignment="1">
      <alignment horizontal="center" vertical="center"/>
    </xf>
    <xf numFmtId="41" fontId="15" fillId="7" borderId="11" xfId="11" applyFont="1" applyFill="1" applyBorder="1" applyAlignment="1" applyProtection="1">
      <alignment horizontal="center" vertical="center"/>
    </xf>
    <xf numFmtId="41" fontId="15" fillId="7" borderId="12" xfId="11" applyFont="1" applyFill="1" applyBorder="1" applyAlignment="1" applyProtection="1">
      <alignment horizontal="center" vertical="center"/>
    </xf>
    <xf numFmtId="177" fontId="15" fillId="7" borderId="0" xfId="11" applyNumberFormat="1" applyFont="1" applyFill="1" applyBorder="1" applyAlignment="1" applyProtection="1">
      <alignment horizontal="center" vertical="center"/>
    </xf>
    <xf numFmtId="41" fontId="15" fillId="7" borderId="10" xfId="11" applyFont="1" applyFill="1" applyBorder="1" applyAlignment="1">
      <alignment horizontal="left" vertical="center"/>
    </xf>
    <xf numFmtId="0" fontId="17" fillId="7" borderId="11" xfId="13" quotePrefix="1" applyNumberFormat="1" applyFont="1" applyFill="1" applyBorder="1" applyAlignment="1">
      <alignment horizontal="left" vertical="center"/>
    </xf>
    <xf numFmtId="0" fontId="17" fillId="7" borderId="10" xfId="13" quotePrefix="1" applyFont="1" applyFill="1" applyBorder="1" applyAlignment="1">
      <alignment horizontal="left" vertical="center"/>
    </xf>
    <xf numFmtId="41" fontId="23" fillId="7" borderId="14" xfId="11" applyFont="1" applyFill="1" applyBorder="1" applyAlignment="1" applyProtection="1">
      <alignment horizontal="center" vertical="center"/>
    </xf>
    <xf numFmtId="41" fontId="23" fillId="7" borderId="15" xfId="11" applyFont="1" applyFill="1" applyBorder="1" applyAlignment="1" applyProtection="1">
      <alignment horizontal="center" vertical="center"/>
    </xf>
    <xf numFmtId="0" fontId="29" fillId="5" borderId="2" xfId="13" applyFont="1" applyFill="1" applyBorder="1" applyAlignment="1" applyProtection="1">
      <alignment horizontal="center" vertical="center"/>
    </xf>
    <xf numFmtId="41" fontId="29" fillId="5" borderId="2" xfId="11" applyFont="1" applyFill="1" applyBorder="1" applyAlignment="1" applyProtection="1">
      <alignment horizontal="left" vertical="center"/>
    </xf>
    <xf numFmtId="0" fontId="29" fillId="5" borderId="2" xfId="13" applyNumberFormat="1" applyFont="1" applyFill="1" applyBorder="1" applyAlignment="1" applyProtection="1">
      <alignment horizontal="center" vertical="center"/>
    </xf>
    <xf numFmtId="0" fontId="29" fillId="5" borderId="6" xfId="13" applyFont="1" applyFill="1" applyBorder="1" applyAlignment="1" applyProtection="1">
      <alignment horizontal="center" vertical="center"/>
    </xf>
    <xf numFmtId="176" fontId="29" fillId="5" borderId="3" xfId="13" applyNumberFormat="1" applyFont="1" applyFill="1" applyBorder="1" applyAlignment="1" applyProtection="1">
      <alignment horizontal="center" vertical="center"/>
    </xf>
    <xf numFmtId="177" fontId="29" fillId="5" borderId="3" xfId="13" applyNumberFormat="1" applyFont="1" applyFill="1" applyBorder="1" applyAlignment="1" applyProtection="1">
      <alignment horizontal="center" vertical="center"/>
    </xf>
    <xf numFmtId="41" fontId="29" fillId="5" borderId="2" xfId="11" applyFont="1" applyFill="1" applyBorder="1" applyAlignment="1" applyProtection="1">
      <alignment vertical="center"/>
    </xf>
    <xf numFmtId="0" fontId="29" fillId="5" borderId="9" xfId="13" applyFont="1" applyFill="1" applyBorder="1" applyAlignment="1" applyProtection="1">
      <alignment horizontal="center" vertical="center"/>
    </xf>
    <xf numFmtId="41" fontId="29" fillId="5" borderId="9" xfId="11" applyFont="1" applyFill="1" applyBorder="1" applyAlignment="1" applyProtection="1">
      <alignment horizontal="left" vertical="center"/>
    </xf>
    <xf numFmtId="0" fontId="29" fillId="5" borderId="9" xfId="13" applyNumberFormat="1" applyFont="1" applyFill="1" applyBorder="1" applyAlignment="1" applyProtection="1">
      <alignment horizontal="center" vertical="center"/>
    </xf>
    <xf numFmtId="0" fontId="29" fillId="5" borderId="7" xfId="13" applyFont="1" applyFill="1" applyBorder="1" applyAlignment="1" applyProtection="1">
      <alignment horizontal="center" vertical="center"/>
    </xf>
    <xf numFmtId="176" fontId="29" fillId="5" borderId="8" xfId="13" applyNumberFormat="1" applyFont="1" applyFill="1" applyBorder="1" applyAlignment="1" applyProtection="1">
      <alignment horizontal="center" vertical="center"/>
    </xf>
    <xf numFmtId="177" fontId="29" fillId="5" borderId="8" xfId="13" applyNumberFormat="1" applyFont="1" applyFill="1" applyBorder="1" applyAlignment="1" applyProtection="1">
      <alignment horizontal="center" vertical="center"/>
    </xf>
    <xf numFmtId="41" fontId="29" fillId="5" borderId="9" xfId="11" applyFont="1" applyFill="1" applyBorder="1" applyAlignment="1" applyProtection="1">
      <alignment vertical="center"/>
    </xf>
    <xf numFmtId="0" fontId="0" fillId="0" borderId="0" xfId="0" applyAlignment="1">
      <alignment vertical="center"/>
    </xf>
    <xf numFmtId="0" fontId="63" fillId="0" borderId="0" xfId="0" applyFont="1" applyAlignment="1">
      <alignment horizontal="center" vertical="center"/>
    </xf>
    <xf numFmtId="0" fontId="65" fillId="2" borderId="0" xfId="0" applyNumberFormat="1" applyFont="1" applyFill="1" applyBorder="1" applyAlignment="1" applyProtection="1"/>
    <xf numFmtId="0" fontId="65" fillId="2" borderId="0" xfId="0" applyNumberFormat="1" applyFont="1" applyFill="1" applyBorder="1" applyAlignment="1" applyProtection="1">
      <alignment horizontal="center"/>
    </xf>
    <xf numFmtId="0" fontId="65" fillId="2" borderId="0" xfId="0" applyNumberFormat="1" applyFont="1" applyFill="1" applyBorder="1" applyAlignment="1" applyProtection="1">
      <alignment horizontal="center" vertical="center"/>
    </xf>
    <xf numFmtId="41" fontId="68" fillId="4" borderId="5" xfId="11" applyFont="1" applyFill="1" applyBorder="1" applyAlignment="1" applyProtection="1">
      <alignment horizontal="center" vertical="center"/>
    </xf>
    <xf numFmtId="0" fontId="68" fillId="4" borderId="15" xfId="11" applyNumberFormat="1" applyFont="1" applyFill="1" applyBorder="1" applyAlignment="1" applyProtection="1">
      <alignment horizontal="center" vertical="center"/>
    </xf>
    <xf numFmtId="41" fontId="68" fillId="4" borderId="15" xfId="11" applyFont="1" applyFill="1" applyBorder="1" applyAlignment="1" applyProtection="1">
      <alignment horizontal="center" vertical="center"/>
    </xf>
    <xf numFmtId="41" fontId="68" fillId="4" borderId="6" xfId="11" applyFont="1" applyFill="1" applyBorder="1" applyAlignment="1" applyProtection="1">
      <alignment horizontal="center" vertical="center"/>
    </xf>
    <xf numFmtId="41" fontId="68" fillId="4" borderId="3" xfId="11" applyFont="1" applyFill="1" applyBorder="1" applyAlignment="1" applyProtection="1">
      <alignment horizontal="center" vertical="center"/>
    </xf>
    <xf numFmtId="14" fontId="17" fillId="7" borderId="2" xfId="0" applyNumberFormat="1" applyFont="1" applyFill="1" applyBorder="1" applyAlignment="1">
      <alignment horizontal="center" vertical="center"/>
    </xf>
    <xf numFmtId="0" fontId="17" fillId="7" borderId="2" xfId="0" applyNumberFormat="1" applyFont="1" applyFill="1" applyBorder="1" applyAlignment="1">
      <alignment vertical="center"/>
    </xf>
    <xf numFmtId="41" fontId="9" fillId="7" borderId="10" xfId="11" applyFont="1" applyFill="1" applyBorder="1" applyAlignment="1" applyProtection="1">
      <alignment horizontal="center" vertical="center"/>
    </xf>
    <xf numFmtId="41" fontId="15" fillId="7" borderId="6" xfId="11" applyFont="1" applyFill="1" applyBorder="1" applyAlignment="1" applyProtection="1">
      <alignment horizontal="center" vertical="center"/>
    </xf>
    <xf numFmtId="41" fontId="15" fillId="7" borderId="3" xfId="11" applyFont="1" applyFill="1" applyBorder="1" applyAlignment="1" applyProtection="1">
      <alignment horizontal="center" vertical="center"/>
    </xf>
    <xf numFmtId="0" fontId="9" fillId="7" borderId="12" xfId="0" applyNumberFormat="1" applyFont="1" applyFill="1" applyBorder="1" applyAlignment="1" applyProtection="1">
      <alignment horizontal="center" vertical="center"/>
    </xf>
    <xf numFmtId="14" fontId="17" fillId="7" borderId="10" xfId="0" applyNumberFormat="1" applyFont="1" applyFill="1" applyBorder="1" applyAlignment="1">
      <alignment horizontal="center" vertical="center"/>
    </xf>
    <xf numFmtId="14" fontId="17" fillId="7" borderId="9" xfId="0" applyNumberFormat="1" applyFont="1" applyFill="1" applyBorder="1" applyAlignment="1">
      <alignment horizontal="center" vertical="center"/>
    </xf>
    <xf numFmtId="0" fontId="15" fillId="10" borderId="2" xfId="0" applyFont="1" applyFill="1" applyBorder="1" applyAlignment="1" applyProtection="1">
      <alignment horizontal="center" vertical="center"/>
    </xf>
    <xf numFmtId="21" fontId="15" fillId="10" borderId="2" xfId="0" applyNumberFormat="1" applyFont="1" applyFill="1" applyBorder="1" applyAlignment="1" applyProtection="1">
      <alignment horizontal="center" vertical="center"/>
    </xf>
    <xf numFmtId="0" fontId="19" fillId="10" borderId="2" xfId="0" applyFont="1" applyFill="1" applyBorder="1" applyAlignment="1" applyProtection="1">
      <alignment horizontal="center" vertical="center"/>
    </xf>
    <xf numFmtId="41" fontId="19" fillId="10" borderId="3" xfId="11" applyFont="1" applyFill="1" applyBorder="1" applyAlignment="1" applyProtection="1">
      <alignment horizontal="left" vertical="center"/>
    </xf>
    <xf numFmtId="0" fontId="17" fillId="10" borderId="6" xfId="0" applyNumberFormat="1" applyFont="1" applyFill="1" applyBorder="1" applyAlignment="1" applyProtection="1">
      <alignment horizontal="center" vertical="center"/>
    </xf>
    <xf numFmtId="0" fontId="17" fillId="10" borderId="6" xfId="0" applyNumberFormat="1" applyFont="1" applyFill="1" applyBorder="1" applyAlignment="1" applyProtection="1">
      <alignment horizontal="center" vertical="center"/>
    </xf>
    <xf numFmtId="0" fontId="17" fillId="10" borderId="3" xfId="0" applyNumberFormat="1" applyFont="1" applyFill="1" applyBorder="1" applyAlignment="1" applyProtection="1">
      <alignment horizontal="center" vertical="center"/>
    </xf>
    <xf numFmtId="177" fontId="19" fillId="10" borderId="3" xfId="0" applyNumberFormat="1" applyFont="1" applyFill="1" applyBorder="1" applyAlignment="1" applyProtection="1">
      <alignment horizontal="center" vertical="center"/>
    </xf>
    <xf numFmtId="41" fontId="15" fillId="10" borderId="2" xfId="11" applyFont="1" applyFill="1" applyBorder="1" applyAlignment="1" applyProtection="1">
      <alignment vertical="center"/>
    </xf>
    <xf numFmtId="0" fontId="15" fillId="10" borderId="10" xfId="0" applyFont="1" applyFill="1" applyBorder="1" applyAlignment="1" applyProtection="1">
      <alignment horizontal="center" vertical="center"/>
    </xf>
    <xf numFmtId="21" fontId="15" fillId="10" borderId="11" xfId="0" applyNumberFormat="1" applyFont="1" applyFill="1" applyBorder="1" applyAlignment="1" applyProtection="1">
      <alignment horizontal="center" vertical="center"/>
    </xf>
    <xf numFmtId="0" fontId="19" fillId="10" borderId="10" xfId="0" applyFont="1" applyFill="1" applyBorder="1" applyAlignment="1" applyProtection="1">
      <alignment horizontal="center" vertical="center"/>
    </xf>
    <xf numFmtId="41" fontId="19" fillId="10" borderId="12" xfId="11" applyFont="1" applyFill="1" applyBorder="1" applyAlignment="1" applyProtection="1">
      <alignment horizontal="left" vertical="center"/>
    </xf>
    <xf numFmtId="0" fontId="17" fillId="10" borderId="7" xfId="0" applyNumberFormat="1" applyFont="1" applyFill="1" applyBorder="1" applyAlignment="1" applyProtection="1">
      <alignment horizontal="center" vertical="center"/>
    </xf>
    <xf numFmtId="0" fontId="17" fillId="10" borderId="7" xfId="0" applyNumberFormat="1" applyFont="1" applyFill="1" applyBorder="1" applyAlignment="1" applyProtection="1">
      <alignment horizontal="center" vertical="center"/>
    </xf>
    <xf numFmtId="0" fontId="17" fillId="10" borderId="8" xfId="0" applyNumberFormat="1" applyFont="1" applyFill="1" applyBorder="1" applyAlignment="1" applyProtection="1">
      <alignment horizontal="center" vertical="center"/>
    </xf>
    <xf numFmtId="177" fontId="19" fillId="10" borderId="8" xfId="0" applyNumberFormat="1" applyFont="1" applyFill="1" applyBorder="1" applyAlignment="1" applyProtection="1">
      <alignment horizontal="center" vertical="center"/>
    </xf>
    <xf numFmtId="41" fontId="15" fillId="10" borderId="9" xfId="11" applyFont="1" applyFill="1" applyBorder="1" applyAlignment="1" applyProtection="1">
      <alignment vertical="center"/>
    </xf>
    <xf numFmtId="0" fontId="17" fillId="0" borderId="0" xfId="0" applyFont="1" applyAlignment="1">
      <alignment vertical="center"/>
    </xf>
    <xf numFmtId="14" fontId="15" fillId="7" borderId="2" xfId="0" applyNumberFormat="1" applyFont="1" applyFill="1" applyBorder="1" applyAlignment="1">
      <alignment horizontal="center" vertical="center"/>
    </xf>
    <xf numFmtId="0" fontId="15" fillId="7" borderId="2" xfId="0" applyFont="1" applyFill="1" applyBorder="1" applyAlignment="1">
      <alignment horizontal="center" vertical="center"/>
    </xf>
    <xf numFmtId="0" fontId="15" fillId="7" borderId="6" xfId="0" applyFont="1" applyFill="1" applyBorder="1" applyAlignment="1">
      <alignment horizontal="left" vertical="center"/>
    </xf>
    <xf numFmtId="0" fontId="15" fillId="7" borderId="3" xfId="0" applyFont="1" applyFill="1" applyBorder="1" applyAlignment="1">
      <alignment horizontal="center" vertical="center"/>
    </xf>
    <xf numFmtId="41" fontId="15" fillId="7" borderId="2" xfId="2" applyFont="1" applyFill="1" applyBorder="1" applyAlignment="1">
      <alignment horizontal="left" vertical="center"/>
    </xf>
    <xf numFmtId="0" fontId="17" fillId="0" borderId="0" xfId="0" applyNumberFormat="1" applyFont="1" applyFill="1" applyBorder="1" applyAlignment="1" applyProtection="1"/>
    <xf numFmtId="14" fontId="15" fillId="7" borderId="10" xfId="0" applyNumberFormat="1" applyFont="1" applyFill="1" applyBorder="1" applyAlignment="1">
      <alignment horizontal="center" vertical="center"/>
    </xf>
    <xf numFmtId="0" fontId="15" fillId="7" borderId="10" xfId="0" applyNumberFormat="1" applyFont="1" applyFill="1" applyBorder="1" applyAlignment="1">
      <alignment horizontal="left" vertical="center"/>
    </xf>
    <xf numFmtId="0" fontId="15" fillId="7" borderId="11" xfId="0" applyFont="1" applyFill="1" applyBorder="1" applyAlignment="1">
      <alignment horizontal="left" vertical="center"/>
    </xf>
    <xf numFmtId="0" fontId="15" fillId="7" borderId="12" xfId="0" applyFont="1" applyFill="1" applyBorder="1" applyAlignment="1">
      <alignment horizontal="center" vertical="center"/>
    </xf>
    <xf numFmtId="41" fontId="15" fillId="7" borderId="10" xfId="2" applyFont="1" applyFill="1" applyBorder="1" applyAlignment="1">
      <alignment horizontal="left" vertical="center"/>
    </xf>
    <xf numFmtId="14" fontId="15" fillId="7" borderId="9" xfId="0" applyNumberFormat="1" applyFont="1" applyFill="1" applyBorder="1" applyAlignment="1">
      <alignment horizontal="center" vertical="center"/>
    </xf>
    <xf numFmtId="0" fontId="15" fillId="7" borderId="9" xfId="0" applyFont="1" applyFill="1" applyBorder="1" applyAlignment="1">
      <alignment horizontal="center" vertical="center"/>
    </xf>
    <xf numFmtId="0" fontId="15" fillId="7" borderId="9" xfId="0" applyNumberFormat="1" applyFont="1" applyFill="1" applyBorder="1" applyAlignment="1">
      <alignment horizontal="left" vertical="center"/>
    </xf>
    <xf numFmtId="0" fontId="15" fillId="7" borderId="7" xfId="0" applyFont="1" applyFill="1" applyBorder="1" applyAlignment="1">
      <alignment horizontal="left" vertical="center"/>
    </xf>
    <xf numFmtId="41" fontId="15" fillId="7" borderId="9" xfId="11" applyFont="1" applyFill="1" applyBorder="1" applyAlignment="1" applyProtection="1">
      <alignment horizontal="center" vertical="center"/>
    </xf>
    <xf numFmtId="41" fontId="15" fillId="7" borderId="7" xfId="11" applyFont="1" applyFill="1" applyBorder="1" applyAlignment="1" applyProtection="1">
      <alignment horizontal="center" vertical="center"/>
    </xf>
    <xf numFmtId="41" fontId="15" fillId="7" borderId="8" xfId="11" applyFont="1" applyFill="1" applyBorder="1" applyAlignment="1" applyProtection="1">
      <alignment horizontal="center" vertical="center"/>
    </xf>
    <xf numFmtId="41" fontId="15" fillId="7" borderId="9" xfId="2" applyFont="1" applyFill="1" applyBorder="1" applyAlignment="1">
      <alignment horizontal="left" vertical="center"/>
    </xf>
    <xf numFmtId="41" fontId="15" fillId="10" borderId="3" xfId="11" applyFont="1" applyFill="1" applyBorder="1" applyAlignment="1" applyProtection="1">
      <alignment horizontal="left" vertical="center"/>
    </xf>
    <xf numFmtId="0" fontId="15" fillId="10" borderId="6" xfId="0" applyNumberFormat="1" applyFont="1" applyFill="1" applyBorder="1" applyAlignment="1" applyProtection="1">
      <alignment horizontal="center" vertical="center"/>
    </xf>
    <xf numFmtId="0" fontId="15" fillId="10" borderId="11" xfId="0" applyNumberFormat="1" applyFont="1" applyFill="1" applyBorder="1" applyAlignment="1" applyProtection="1">
      <alignment horizontal="center" vertical="center"/>
    </xf>
    <xf numFmtId="0" fontId="15" fillId="10" borderId="12" xfId="0" applyNumberFormat="1" applyFont="1" applyFill="1" applyBorder="1" applyAlignment="1" applyProtection="1">
      <alignment horizontal="center" vertical="center"/>
    </xf>
    <xf numFmtId="177" fontId="15" fillId="10" borderId="3" xfId="0" applyNumberFormat="1" applyFont="1" applyFill="1" applyBorder="1" applyAlignment="1" applyProtection="1">
      <alignment horizontal="center" vertical="center"/>
    </xf>
    <xf numFmtId="0" fontId="15" fillId="10" borderId="9" xfId="0" applyFont="1" applyFill="1" applyBorder="1" applyAlignment="1" applyProtection="1">
      <alignment horizontal="center" vertical="center"/>
    </xf>
    <xf numFmtId="21" fontId="15" fillId="10" borderId="7" xfId="0" applyNumberFormat="1" applyFont="1" applyFill="1" applyBorder="1" applyAlignment="1" applyProtection="1">
      <alignment horizontal="center" vertical="center"/>
    </xf>
    <xf numFmtId="41" fontId="15" fillId="10" borderId="8" xfId="11" applyFont="1" applyFill="1" applyBorder="1" applyAlignment="1" applyProtection="1">
      <alignment horizontal="left" vertical="center"/>
    </xf>
    <xf numFmtId="0" fontId="15" fillId="10" borderId="7" xfId="0" applyNumberFormat="1" applyFont="1" applyFill="1" applyBorder="1" applyAlignment="1" applyProtection="1">
      <alignment horizontal="center" vertical="center"/>
    </xf>
    <xf numFmtId="0" fontId="15" fillId="10" borderId="7" xfId="0" applyNumberFormat="1" applyFont="1" applyFill="1" applyBorder="1" applyAlignment="1" applyProtection="1">
      <alignment horizontal="center" vertical="center"/>
    </xf>
    <xf numFmtId="0" fontId="15" fillId="10" borderId="8" xfId="0" applyNumberFormat="1" applyFont="1" applyFill="1" applyBorder="1" applyAlignment="1" applyProtection="1">
      <alignment horizontal="center" vertical="center"/>
    </xf>
    <xf numFmtId="177" fontId="15" fillId="10" borderId="8" xfId="0" applyNumberFormat="1" applyFont="1" applyFill="1" applyBorder="1" applyAlignment="1" applyProtection="1">
      <alignment horizontal="center" vertical="center"/>
    </xf>
    <xf numFmtId="41" fontId="15" fillId="10" borderId="12" xfId="11" applyFont="1" applyFill="1" applyBorder="1" applyAlignment="1" applyProtection="1">
      <alignment horizontal="left" vertical="center"/>
    </xf>
    <xf numFmtId="0" fontId="15" fillId="10" borderId="11" xfId="0" applyNumberFormat="1" applyFont="1" applyFill="1" applyBorder="1" applyAlignment="1" applyProtection="1">
      <alignment horizontal="center" vertical="center"/>
    </xf>
    <xf numFmtId="177" fontId="15" fillId="10" borderId="12" xfId="0" applyNumberFormat="1" applyFont="1" applyFill="1" applyBorder="1" applyAlignment="1" applyProtection="1">
      <alignment horizontal="center" vertical="center"/>
    </xf>
    <xf numFmtId="41" fontId="15" fillId="10" borderId="10" xfId="11" applyFont="1" applyFill="1" applyBorder="1" applyAlignment="1" applyProtection="1">
      <alignment vertical="center"/>
    </xf>
    <xf numFmtId="0" fontId="15" fillId="7" borderId="2" xfId="0" applyFont="1" applyFill="1" applyBorder="1" applyAlignment="1">
      <alignment vertical="center"/>
    </xf>
    <xf numFmtId="0" fontId="15" fillId="7" borderId="2" xfId="0" applyFont="1" applyFill="1" applyBorder="1" applyAlignment="1">
      <alignment horizontal="left" vertical="center"/>
    </xf>
    <xf numFmtId="41" fontId="15" fillId="7" borderId="2" xfId="11" applyFont="1" applyFill="1" applyBorder="1" applyAlignment="1" applyProtection="1">
      <alignment horizontal="center" vertical="center"/>
    </xf>
    <xf numFmtId="41" fontId="15" fillId="7" borderId="3" xfId="2" applyFont="1" applyFill="1" applyBorder="1" applyAlignment="1">
      <alignment horizontal="left" vertical="center"/>
    </xf>
    <xf numFmtId="0" fontId="70" fillId="0" borderId="0" xfId="0" applyFont="1" applyAlignment="1">
      <alignment vertical="center"/>
    </xf>
    <xf numFmtId="41" fontId="15" fillId="7" borderId="10" xfId="11" applyFont="1" applyFill="1" applyBorder="1" applyAlignment="1" applyProtection="1">
      <alignment horizontal="center" vertical="center"/>
    </xf>
    <xf numFmtId="41" fontId="15" fillId="7" borderId="12" xfId="2" applyFont="1" applyFill="1" applyBorder="1" applyAlignment="1">
      <alignment horizontal="left" vertical="center"/>
    </xf>
    <xf numFmtId="0" fontId="70" fillId="0" borderId="0" xfId="0" applyNumberFormat="1" applyFont="1" applyFill="1" applyBorder="1" applyAlignment="1" applyProtection="1"/>
    <xf numFmtId="0" fontId="15" fillId="7" borderId="9" xfId="0" applyFont="1" applyFill="1" applyBorder="1" applyAlignment="1">
      <alignment horizontal="left" vertical="center"/>
    </xf>
    <xf numFmtId="41" fontId="15" fillId="7" borderId="8" xfId="2" applyFont="1" applyFill="1" applyBorder="1" applyAlignment="1">
      <alignment horizontal="left" vertical="center"/>
    </xf>
    <xf numFmtId="21" fontId="15" fillId="10" borderId="10" xfId="0" applyNumberFormat="1" applyFont="1" applyFill="1" applyBorder="1" applyAlignment="1" applyProtection="1">
      <alignment horizontal="center" vertical="center"/>
    </xf>
    <xf numFmtId="14" fontId="15" fillId="7" borderId="2" xfId="0" applyNumberFormat="1" applyFont="1" applyFill="1" applyBorder="1" applyAlignment="1" applyProtection="1">
      <alignment horizontal="center" vertical="center"/>
    </xf>
    <xf numFmtId="0" fontId="15" fillId="7" borderId="1" xfId="0" applyFont="1" applyFill="1" applyBorder="1" applyAlignment="1">
      <alignment horizontal="center" vertical="center"/>
    </xf>
    <xf numFmtId="0" fontId="15" fillId="7" borderId="2" xfId="0" applyFont="1" applyFill="1" applyBorder="1" applyAlignment="1" applyProtection="1">
      <alignment horizontal="left" vertical="center"/>
    </xf>
    <xf numFmtId="0" fontId="15" fillId="7" borderId="1" xfId="11" applyNumberFormat="1" applyFont="1" applyFill="1" applyBorder="1" applyAlignment="1">
      <alignment horizontal="left" vertical="center"/>
    </xf>
    <xf numFmtId="0" fontId="15" fillId="7" borderId="6" xfId="0" applyNumberFormat="1" applyFont="1" applyFill="1" applyBorder="1" applyAlignment="1" applyProtection="1">
      <alignment horizontal="center" vertical="center"/>
    </xf>
    <xf numFmtId="177" fontId="15" fillId="7" borderId="3" xfId="0" applyNumberFormat="1" applyFont="1" applyFill="1" applyBorder="1" applyAlignment="1" applyProtection="1">
      <alignment horizontal="center" vertical="center"/>
    </xf>
    <xf numFmtId="41" fontId="15" fillId="7" borderId="2" xfId="11" applyFont="1" applyFill="1" applyBorder="1" applyAlignment="1" applyProtection="1">
      <alignment vertical="center"/>
    </xf>
    <xf numFmtId="14" fontId="15" fillId="7" borderId="9" xfId="0" applyNumberFormat="1" applyFont="1" applyFill="1" applyBorder="1" applyAlignment="1" applyProtection="1">
      <alignment horizontal="center" vertical="center"/>
    </xf>
    <xf numFmtId="0" fontId="15" fillId="7" borderId="4" xfId="0" applyFont="1" applyFill="1" applyBorder="1" applyAlignment="1">
      <alignment horizontal="center" vertical="center"/>
    </xf>
    <xf numFmtId="0" fontId="15" fillId="7" borderId="9" xfId="0" applyFont="1" applyFill="1" applyBorder="1" applyAlignment="1" applyProtection="1">
      <alignment horizontal="left" vertical="center"/>
    </xf>
    <xf numFmtId="0" fontId="15" fillId="7" borderId="4" xfId="11" applyNumberFormat="1" applyFont="1" applyFill="1" applyBorder="1" applyAlignment="1">
      <alignment horizontal="left" vertical="center"/>
    </xf>
    <xf numFmtId="0" fontId="15" fillId="7" borderId="7" xfId="0" applyNumberFormat="1" applyFont="1" applyFill="1" applyBorder="1" applyAlignment="1" applyProtection="1">
      <alignment horizontal="center" vertical="center"/>
    </xf>
    <xf numFmtId="177" fontId="15" fillId="7" borderId="8" xfId="0" applyNumberFormat="1" applyFont="1" applyFill="1" applyBorder="1" applyAlignment="1" applyProtection="1">
      <alignment horizontal="center" vertical="center"/>
    </xf>
    <xf numFmtId="41" fontId="15" fillId="7" borderId="9" xfId="11" applyFont="1" applyFill="1" applyBorder="1" applyAlignment="1" applyProtection="1">
      <alignment vertical="center"/>
    </xf>
    <xf numFmtId="0" fontId="17" fillId="10" borderId="11" xfId="0" applyNumberFormat="1" applyFont="1" applyFill="1" applyBorder="1" applyAlignment="1" applyProtection="1">
      <alignment horizontal="center" vertical="center"/>
    </xf>
    <xf numFmtId="0" fontId="17" fillId="10" borderId="11" xfId="0" applyNumberFormat="1" applyFont="1" applyFill="1" applyBorder="1" applyAlignment="1" applyProtection="1">
      <alignment horizontal="center" vertical="center"/>
    </xf>
    <xf numFmtId="0" fontId="17" fillId="10" borderId="12" xfId="0" applyNumberFormat="1" applyFont="1" applyFill="1" applyBorder="1" applyAlignment="1" applyProtection="1">
      <alignment horizontal="center" vertical="center"/>
    </xf>
    <xf numFmtId="177" fontId="19" fillId="10" borderId="12" xfId="0" applyNumberFormat="1" applyFont="1" applyFill="1" applyBorder="1" applyAlignment="1" applyProtection="1">
      <alignment horizontal="center" vertical="center"/>
    </xf>
    <xf numFmtId="0" fontId="19" fillId="10" borderId="9" xfId="0" applyFont="1" applyFill="1" applyBorder="1" applyAlignment="1" applyProtection="1">
      <alignment horizontal="center" vertical="center"/>
    </xf>
    <xf numFmtId="41" fontId="19" fillId="10" borderId="8" xfId="11" applyFont="1" applyFill="1" applyBorder="1" applyAlignment="1" applyProtection="1">
      <alignment horizontal="left" vertical="center"/>
    </xf>
    <xf numFmtId="14" fontId="15" fillId="7" borderId="10" xfId="0" applyNumberFormat="1" applyFont="1" applyFill="1" applyBorder="1" applyAlignment="1" applyProtection="1">
      <alignment horizontal="center" vertical="center"/>
    </xf>
    <xf numFmtId="21" fontId="17" fillId="7" borderId="4" xfId="0" applyNumberFormat="1" applyFont="1" applyFill="1" applyBorder="1" applyAlignment="1">
      <alignment horizontal="center" vertical="center"/>
    </xf>
    <xf numFmtId="0" fontId="17" fillId="7" borderId="9" xfId="11" applyNumberFormat="1" applyFont="1" applyFill="1" applyBorder="1" applyAlignment="1">
      <alignment horizontal="left" vertical="center"/>
    </xf>
    <xf numFmtId="0" fontId="17" fillId="7" borderId="7" xfId="0" applyNumberFormat="1" applyFont="1" applyFill="1" applyBorder="1" applyAlignment="1" applyProtection="1">
      <alignment horizontal="center" vertical="center"/>
    </xf>
    <xf numFmtId="177" fontId="19" fillId="7" borderId="8" xfId="0" applyNumberFormat="1" applyFont="1" applyFill="1" applyBorder="1" applyAlignment="1" applyProtection="1">
      <alignment horizontal="center" vertical="center"/>
    </xf>
    <xf numFmtId="0" fontId="15" fillId="10" borderId="2" xfId="0" quotePrefix="1" applyFont="1" applyFill="1" applyBorder="1" applyAlignment="1" applyProtection="1">
      <alignment horizontal="center" vertical="center"/>
    </xf>
    <xf numFmtId="21" fontId="17" fillId="7" borderId="1" xfId="0" applyNumberFormat="1" applyFont="1" applyFill="1" applyBorder="1" applyAlignment="1">
      <alignment horizontal="center" vertical="center"/>
    </xf>
    <xf numFmtId="0" fontId="17" fillId="7" borderId="2" xfId="11" applyNumberFormat="1" applyFont="1" applyFill="1" applyBorder="1" applyAlignment="1">
      <alignment horizontal="left" vertical="center"/>
    </xf>
    <xf numFmtId="0" fontId="17" fillId="7" borderId="11" xfId="0" applyNumberFormat="1" applyFont="1" applyFill="1" applyBorder="1" applyAlignment="1" applyProtection="1">
      <alignment horizontal="center" vertical="center"/>
    </xf>
    <xf numFmtId="177" fontId="19" fillId="7" borderId="3" xfId="0" applyNumberFormat="1" applyFont="1" applyFill="1" applyBorder="1" applyAlignment="1" applyProtection="1">
      <alignment horizontal="center" vertical="center"/>
    </xf>
    <xf numFmtId="0" fontId="17" fillId="7" borderId="10" xfId="11" applyNumberFormat="1" applyFont="1" applyFill="1" applyBorder="1" applyAlignment="1">
      <alignment horizontal="left" vertical="center"/>
    </xf>
    <xf numFmtId="177" fontId="19" fillId="7" borderId="12" xfId="0" applyNumberFormat="1" applyFont="1" applyFill="1" applyBorder="1" applyAlignment="1" applyProtection="1">
      <alignment horizontal="center" vertical="center"/>
    </xf>
    <xf numFmtId="41" fontId="15" fillId="7" borderId="10" xfId="11" applyFont="1" applyFill="1" applyBorder="1" applyAlignment="1" applyProtection="1">
      <alignment vertical="center"/>
    </xf>
    <xf numFmtId="0" fontId="15" fillId="7" borderId="10" xfId="11" applyNumberFormat="1" applyFont="1" applyFill="1" applyBorder="1" applyAlignment="1">
      <alignment horizontal="left" vertical="center"/>
    </xf>
    <xf numFmtId="0" fontId="15" fillId="7" borderId="11" xfId="0" applyNumberFormat="1" applyFont="1" applyFill="1" applyBorder="1" applyAlignment="1" applyProtection="1">
      <alignment horizontal="center" vertical="center"/>
    </xf>
    <xf numFmtId="177" fontId="15" fillId="7" borderId="12" xfId="0" applyNumberFormat="1" applyFont="1" applyFill="1" applyBorder="1" applyAlignment="1" applyProtection="1">
      <alignment horizontal="center" vertical="center"/>
    </xf>
    <xf numFmtId="21" fontId="15" fillId="7" borderId="9" xfId="0" applyNumberFormat="1" applyFont="1" applyFill="1" applyBorder="1" applyAlignment="1">
      <alignment horizontal="center" vertical="center"/>
    </xf>
    <xf numFmtId="0" fontId="15" fillId="7" borderId="9" xfId="11" applyNumberFormat="1" applyFont="1" applyFill="1" applyBorder="1" applyAlignment="1">
      <alignment horizontal="left" vertical="center"/>
    </xf>
    <xf numFmtId="0" fontId="15" fillId="7" borderId="9" xfId="0" applyNumberFormat="1" applyFont="1" applyFill="1" applyBorder="1" applyAlignment="1" applyProtection="1">
      <alignment horizontal="center" vertical="center"/>
    </xf>
    <xf numFmtId="41" fontId="15" fillId="7" borderId="9" xfId="11" applyFont="1" applyFill="1" applyBorder="1" applyAlignment="1" applyProtection="1">
      <alignment horizontal="center" vertical="center"/>
    </xf>
    <xf numFmtId="177" fontId="15" fillId="7" borderId="9" xfId="0" applyNumberFormat="1" applyFont="1" applyFill="1" applyBorder="1" applyAlignment="1" applyProtection="1">
      <alignment horizontal="center" vertical="center"/>
    </xf>
    <xf numFmtId="21" fontId="15" fillId="7" borderId="1" xfId="0" applyNumberFormat="1" applyFont="1" applyFill="1" applyBorder="1" applyAlignment="1">
      <alignment horizontal="center" vertical="center"/>
    </xf>
    <xf numFmtId="0" fontId="15" fillId="7" borderId="2" xfId="0" applyNumberFormat="1" applyFont="1" applyFill="1" applyBorder="1" applyAlignment="1">
      <alignment horizontal="left" vertical="center"/>
    </xf>
    <xf numFmtId="0" fontId="15" fillId="7" borderId="2" xfId="11" applyNumberFormat="1" applyFont="1" applyFill="1" applyBorder="1" applyAlignment="1">
      <alignment horizontal="left" vertical="center"/>
    </xf>
    <xf numFmtId="0" fontId="15" fillId="7" borderId="10" xfId="0" applyNumberFormat="1" applyFont="1" applyFill="1" applyBorder="1" applyAlignment="1" applyProtection="1">
      <alignment horizontal="center" vertical="center"/>
    </xf>
    <xf numFmtId="21" fontId="15" fillId="7" borderId="4" xfId="0" applyNumberFormat="1" applyFont="1" applyFill="1" applyBorder="1" applyAlignment="1">
      <alignment horizontal="center" vertical="center"/>
    </xf>
    <xf numFmtId="0" fontId="15" fillId="10" borderId="10" xfId="0" quotePrefix="1" applyFont="1" applyFill="1" applyBorder="1" applyAlignment="1" applyProtection="1">
      <alignment horizontal="center" vertical="center"/>
    </xf>
    <xf numFmtId="0" fontId="71" fillId="5" borderId="2" xfId="0" applyFont="1" applyFill="1" applyBorder="1" applyAlignment="1" applyProtection="1">
      <alignment horizontal="center" vertical="center"/>
    </xf>
    <xf numFmtId="41" fontId="71" fillId="5" borderId="2" xfId="11" applyFont="1" applyFill="1" applyBorder="1" applyAlignment="1" applyProtection="1">
      <alignment horizontal="left" vertical="center"/>
    </xf>
    <xf numFmtId="0" fontId="72" fillId="5" borderId="6" xfId="0" applyNumberFormat="1" applyFont="1" applyFill="1" applyBorder="1" applyAlignment="1" applyProtection="1">
      <alignment horizontal="center" vertical="center"/>
    </xf>
    <xf numFmtId="0" fontId="73" fillId="5" borderId="6" xfId="0" applyFont="1" applyFill="1" applyBorder="1" applyAlignment="1" applyProtection="1">
      <alignment horizontal="center" vertical="center"/>
    </xf>
    <xf numFmtId="176" fontId="73" fillId="5" borderId="3" xfId="0" applyNumberFormat="1" applyFont="1" applyFill="1" applyBorder="1" applyAlignment="1" applyProtection="1">
      <alignment horizontal="center" vertical="center"/>
    </xf>
    <xf numFmtId="177" fontId="71" fillId="5" borderId="3" xfId="0" applyNumberFormat="1" applyFont="1" applyFill="1" applyBorder="1" applyAlignment="1" applyProtection="1">
      <alignment horizontal="center" vertical="center"/>
    </xf>
    <xf numFmtId="41" fontId="71" fillId="5" borderId="2" xfId="2" applyFont="1" applyFill="1" applyBorder="1" applyAlignment="1" applyProtection="1">
      <alignment horizontal="center" vertical="center"/>
    </xf>
    <xf numFmtId="0" fontId="71" fillId="5" borderId="9" xfId="0" applyFont="1" applyFill="1" applyBorder="1" applyAlignment="1" applyProtection="1">
      <alignment horizontal="center" vertical="center"/>
    </xf>
    <xf numFmtId="41" fontId="71" fillId="5" borderId="9" xfId="11" applyFont="1" applyFill="1" applyBorder="1" applyAlignment="1" applyProtection="1">
      <alignment horizontal="left" vertical="center"/>
    </xf>
    <xf numFmtId="0" fontId="72" fillId="5" borderId="7" xfId="0" applyNumberFormat="1" applyFont="1" applyFill="1" applyBorder="1" applyAlignment="1" applyProtection="1">
      <alignment horizontal="center" vertical="center"/>
    </xf>
    <xf numFmtId="0" fontId="73" fillId="5" borderId="7" xfId="0" applyFont="1" applyFill="1" applyBorder="1" applyAlignment="1" applyProtection="1">
      <alignment horizontal="center" vertical="center"/>
    </xf>
    <xf numFmtId="176" fontId="73" fillId="5" borderId="8" xfId="0" applyNumberFormat="1" applyFont="1" applyFill="1" applyBorder="1" applyAlignment="1" applyProtection="1">
      <alignment horizontal="center" vertical="center"/>
    </xf>
    <xf numFmtId="0" fontId="71" fillId="5" borderId="8" xfId="0" applyNumberFormat="1" applyFont="1" applyFill="1" applyBorder="1" applyAlignment="1" applyProtection="1">
      <alignment horizontal="center" vertical="center"/>
    </xf>
    <xf numFmtId="41" fontId="71" fillId="5" borderId="9" xfId="2" applyFont="1" applyFill="1" applyBorder="1" applyAlignment="1" applyProtection="1">
      <alignment horizontal="center" vertical="center"/>
    </xf>
  </cellXfs>
  <cellStyles count="14">
    <cellStyle name="백분율 2" xfId="1"/>
    <cellStyle name="쉼표 [0]" xfId="2" builtinId="6"/>
    <cellStyle name="쉼표 [0] 2" xfId="3"/>
    <cellStyle name="쉼표 [0] 3" xfId="4"/>
    <cellStyle name="쉼표 [0] 4" xfId="5"/>
    <cellStyle name="쉼표 [0] 4 2" xfId="11"/>
    <cellStyle name="쉼표 [0] 5" xfId="10"/>
    <cellStyle name="표준" xfId="0" builtinId="0"/>
    <cellStyle name="표준 2" xfId="6"/>
    <cellStyle name="표준 2 2" xfId="7"/>
    <cellStyle name="표준 2 2 2" xfId="12"/>
    <cellStyle name="표준 3" xfId="9"/>
    <cellStyle name="표준 3 2" xfId="13"/>
    <cellStyle name="표준_2009년 예산(안)_20081030_2009년 예산 명동_3450백만원_ver0304 2" xfId="8"/>
  </cellStyles>
  <dxfs count="0"/>
  <tableStyles count="0" defaultTableStyle="TableStyleMedium9" defaultPivotStyle="PivotStyleLight16"/>
  <colors>
    <mruColors>
      <color rgb="FF99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FF0000"/>
  </sheetPr>
  <dimension ref="A1:N229"/>
  <sheetViews>
    <sheetView topLeftCell="D1" zoomScaleNormal="100" workbookViewId="0">
      <pane ySplit="4" topLeftCell="A5" activePane="bottomLeft" state="frozen"/>
      <selection pane="bottomLeft" activeCell="F37" sqref="F37"/>
    </sheetView>
  </sheetViews>
  <sheetFormatPr defaultColWidth="16.1640625" defaultRowHeight="12"/>
  <cols>
    <col min="1" max="1" width="17.5" style="47" customWidth="1"/>
    <col min="2" max="2" width="13.83203125" style="48" customWidth="1"/>
    <col min="3" max="3" width="13.83203125" style="49" customWidth="1"/>
    <col min="4" max="4" width="12.5" style="46" customWidth="1"/>
    <col min="5" max="5" width="18" style="46" customWidth="1"/>
    <col min="6" max="6" width="14.33203125" style="46" customWidth="1"/>
    <col min="7" max="7" width="24.33203125" style="46" customWidth="1"/>
    <col min="8" max="8" width="67.33203125" style="50" customWidth="1"/>
    <col min="9" max="9" width="14.5" style="75" customWidth="1"/>
    <col min="10" max="10" width="40" style="51" customWidth="1"/>
    <col min="11" max="11" width="10.83203125" style="69" customWidth="1"/>
    <col min="12" max="12" width="59" style="58" customWidth="1"/>
    <col min="13" max="13" width="6.5" style="47" customWidth="1"/>
    <col min="14" max="16384" width="16.1640625" style="46"/>
  </cols>
  <sheetData>
    <row r="1" spans="1:14" s="135" customFormat="1" ht="19.5" customHeight="1">
      <c r="A1" s="402" t="s">
        <v>646</v>
      </c>
      <c r="B1" s="402"/>
      <c r="C1" s="402"/>
      <c r="D1" s="402"/>
      <c r="E1" s="402"/>
      <c r="F1" s="402"/>
      <c r="G1" s="402"/>
      <c r="H1" s="403"/>
      <c r="I1" s="402"/>
      <c r="J1" s="402"/>
      <c r="K1" s="402"/>
      <c r="L1" s="404"/>
      <c r="M1" s="402"/>
    </row>
    <row r="2" spans="1:14" s="135" customFormat="1" ht="16.5" customHeight="1">
      <c r="A2" s="402"/>
      <c r="B2" s="402"/>
      <c r="C2" s="402"/>
      <c r="D2" s="402"/>
      <c r="E2" s="402"/>
      <c r="F2" s="402"/>
      <c r="G2" s="402"/>
      <c r="H2" s="403"/>
      <c r="I2" s="402"/>
      <c r="J2" s="402"/>
      <c r="K2" s="402"/>
      <c r="L2" s="404"/>
      <c r="M2" s="402"/>
    </row>
    <row r="3" spans="1:14" s="135" customFormat="1">
      <c r="A3" s="136"/>
      <c r="B3" s="137"/>
      <c r="C3" s="138"/>
      <c r="H3" s="139"/>
      <c r="I3" s="140"/>
      <c r="J3" s="141"/>
      <c r="K3" s="142"/>
      <c r="L3" s="143" t="s">
        <v>647</v>
      </c>
      <c r="M3" s="136"/>
    </row>
    <row r="4" spans="1:14" s="149" customFormat="1" ht="15" customHeight="1">
      <c r="A4" s="144" t="s">
        <v>648</v>
      </c>
      <c r="B4" s="145" t="s">
        <v>649</v>
      </c>
      <c r="C4" s="146" t="s">
        <v>650</v>
      </c>
      <c r="D4" s="144" t="s">
        <v>651</v>
      </c>
      <c r="E4" s="144" t="s">
        <v>652</v>
      </c>
      <c r="F4" s="144" t="s">
        <v>653</v>
      </c>
      <c r="G4" s="144" t="s">
        <v>654</v>
      </c>
      <c r="H4" s="144" t="s">
        <v>655</v>
      </c>
      <c r="I4" s="147" t="s">
        <v>656</v>
      </c>
      <c r="J4" s="144" t="s">
        <v>657</v>
      </c>
      <c r="K4" s="144" t="s">
        <v>658</v>
      </c>
      <c r="L4" s="148" t="s">
        <v>659</v>
      </c>
      <c r="M4" s="144" t="s">
        <v>660</v>
      </c>
    </row>
    <row r="5" spans="1:14" s="157" customFormat="1" ht="15.75" customHeight="1">
      <c r="A5" s="216" t="s">
        <v>661</v>
      </c>
      <c r="B5" s="214" t="s">
        <v>35</v>
      </c>
      <c r="C5" s="214" t="s">
        <v>36</v>
      </c>
      <c r="D5" s="215" t="s">
        <v>662</v>
      </c>
      <c r="E5" s="215" t="s">
        <v>663</v>
      </c>
      <c r="F5" s="216" t="s">
        <v>664</v>
      </c>
      <c r="G5" s="215" t="s">
        <v>1162</v>
      </c>
      <c r="H5" s="217" t="s">
        <v>665</v>
      </c>
      <c r="I5" s="218">
        <v>40000</v>
      </c>
      <c r="J5" s="219" t="s">
        <v>666</v>
      </c>
      <c r="K5" s="311" t="s">
        <v>667</v>
      </c>
      <c r="L5" s="220" t="s">
        <v>668</v>
      </c>
      <c r="M5" s="405">
        <v>8</v>
      </c>
      <c r="N5" s="156"/>
    </row>
    <row r="6" spans="1:14" s="157" customFormat="1" ht="15.75" customHeight="1">
      <c r="A6" s="216" t="s">
        <v>661</v>
      </c>
      <c r="B6" s="214" t="s">
        <v>35</v>
      </c>
      <c r="C6" s="214" t="s">
        <v>37</v>
      </c>
      <c r="D6" s="215" t="s">
        <v>662</v>
      </c>
      <c r="E6" s="215" t="s">
        <v>663</v>
      </c>
      <c r="F6" s="216" t="s">
        <v>669</v>
      </c>
      <c r="G6" s="215" t="s">
        <v>1161</v>
      </c>
      <c r="H6" s="217" t="s">
        <v>670</v>
      </c>
      <c r="I6" s="218">
        <v>174000</v>
      </c>
      <c r="J6" s="219" t="s">
        <v>671</v>
      </c>
      <c r="K6" s="311" t="s">
        <v>672</v>
      </c>
      <c r="L6" s="220" t="s">
        <v>673</v>
      </c>
      <c r="M6" s="406"/>
      <c r="N6" s="156"/>
    </row>
    <row r="7" spans="1:14" s="157" customFormat="1" ht="15.75" customHeight="1">
      <c r="A7" s="216" t="s">
        <v>674</v>
      </c>
      <c r="B7" s="214" t="s">
        <v>35</v>
      </c>
      <c r="C7" s="214" t="s">
        <v>38</v>
      </c>
      <c r="D7" s="215" t="s">
        <v>675</v>
      </c>
      <c r="E7" s="215" t="s">
        <v>676</v>
      </c>
      <c r="F7" s="216" t="s">
        <v>669</v>
      </c>
      <c r="G7" s="215" t="s">
        <v>1161</v>
      </c>
      <c r="H7" s="217" t="s">
        <v>677</v>
      </c>
      <c r="I7" s="218">
        <v>1850000</v>
      </c>
      <c r="J7" s="219" t="s">
        <v>678</v>
      </c>
      <c r="K7" s="311" t="s">
        <v>667</v>
      </c>
      <c r="L7" s="220" t="s">
        <v>679</v>
      </c>
      <c r="M7" s="311">
        <v>60</v>
      </c>
      <c r="N7" s="156"/>
    </row>
    <row r="8" spans="1:14" s="157" customFormat="1" ht="15.75" customHeight="1">
      <c r="A8" s="216" t="s">
        <v>674</v>
      </c>
      <c r="B8" s="214" t="s">
        <v>39</v>
      </c>
      <c r="C8" s="214" t="s">
        <v>40</v>
      </c>
      <c r="D8" s="215" t="s">
        <v>675</v>
      </c>
      <c r="E8" s="215" t="s">
        <v>676</v>
      </c>
      <c r="F8" s="216" t="s">
        <v>669</v>
      </c>
      <c r="G8" s="215" t="s">
        <v>1160</v>
      </c>
      <c r="H8" s="217" t="s">
        <v>680</v>
      </c>
      <c r="I8" s="218">
        <v>308000</v>
      </c>
      <c r="J8" s="219" t="s">
        <v>681</v>
      </c>
      <c r="K8" s="311" t="s">
        <v>667</v>
      </c>
      <c r="L8" s="220" t="s">
        <v>682</v>
      </c>
      <c r="M8" s="311">
        <v>14</v>
      </c>
      <c r="N8" s="156"/>
    </row>
    <row r="9" spans="1:14" s="157" customFormat="1" ht="15.75" customHeight="1">
      <c r="A9" s="216" t="s">
        <v>683</v>
      </c>
      <c r="B9" s="214" t="s">
        <v>684</v>
      </c>
      <c r="C9" s="221">
        <v>0.62099537037037034</v>
      </c>
      <c r="D9" s="215" t="s">
        <v>662</v>
      </c>
      <c r="E9" s="215" t="s">
        <v>663</v>
      </c>
      <c r="F9" s="216" t="s">
        <v>685</v>
      </c>
      <c r="G9" s="215" t="s">
        <v>686</v>
      </c>
      <c r="H9" s="217" t="s">
        <v>687</v>
      </c>
      <c r="I9" s="218">
        <v>42700</v>
      </c>
      <c r="J9" s="219" t="s">
        <v>688</v>
      </c>
      <c r="K9" s="311" t="s">
        <v>667</v>
      </c>
      <c r="L9" s="220" t="s">
        <v>689</v>
      </c>
      <c r="M9" s="406">
        <v>9</v>
      </c>
      <c r="N9" s="156"/>
    </row>
    <row r="10" spans="1:14" s="157" customFormat="1" ht="15.75" customHeight="1">
      <c r="A10" s="216" t="s">
        <v>690</v>
      </c>
      <c r="B10" s="214" t="s">
        <v>691</v>
      </c>
      <c r="C10" s="221">
        <v>0.64443287037037034</v>
      </c>
      <c r="D10" s="215" t="s">
        <v>662</v>
      </c>
      <c r="E10" s="215" t="s">
        <v>676</v>
      </c>
      <c r="F10" s="216" t="s">
        <v>685</v>
      </c>
      <c r="G10" s="215" t="s">
        <v>692</v>
      </c>
      <c r="H10" s="217" t="s">
        <v>687</v>
      </c>
      <c r="I10" s="218">
        <v>36000</v>
      </c>
      <c r="J10" s="219" t="s">
        <v>693</v>
      </c>
      <c r="K10" s="311" t="s">
        <v>667</v>
      </c>
      <c r="L10" s="220" t="s">
        <v>694</v>
      </c>
      <c r="M10" s="406"/>
      <c r="N10" s="156"/>
    </row>
    <row r="11" spans="1:14" s="157" customFormat="1" ht="15.75" customHeight="1">
      <c r="A11" s="150" t="s">
        <v>661</v>
      </c>
      <c r="B11" s="151" t="s">
        <v>41</v>
      </c>
      <c r="C11" s="151" t="s">
        <v>42</v>
      </c>
      <c r="D11" s="131" t="s">
        <v>675</v>
      </c>
      <c r="E11" s="131" t="s">
        <v>663</v>
      </c>
      <c r="F11" s="150" t="s">
        <v>664</v>
      </c>
      <c r="G11" s="131" t="s">
        <v>695</v>
      </c>
      <c r="H11" s="152" t="s">
        <v>696</v>
      </c>
      <c r="I11" s="153">
        <v>200000</v>
      </c>
      <c r="J11" s="154" t="s">
        <v>697</v>
      </c>
      <c r="K11" s="310" t="s">
        <v>672</v>
      </c>
      <c r="L11" s="158" t="s">
        <v>698</v>
      </c>
      <c r="M11" s="407">
        <v>12</v>
      </c>
      <c r="N11" s="156"/>
    </row>
    <row r="12" spans="1:14" s="157" customFormat="1" ht="15.75" customHeight="1">
      <c r="A12" s="150" t="s">
        <v>661</v>
      </c>
      <c r="B12" s="151" t="s">
        <v>41</v>
      </c>
      <c r="C12" s="151" t="s">
        <v>43</v>
      </c>
      <c r="D12" s="131" t="s">
        <v>675</v>
      </c>
      <c r="E12" s="131" t="s">
        <v>676</v>
      </c>
      <c r="F12" s="150" t="s">
        <v>669</v>
      </c>
      <c r="G12" s="131" t="s">
        <v>695</v>
      </c>
      <c r="H12" s="152" t="s">
        <v>699</v>
      </c>
      <c r="I12" s="153">
        <v>40000</v>
      </c>
      <c r="J12" s="154" t="s">
        <v>697</v>
      </c>
      <c r="K12" s="310" t="s">
        <v>672</v>
      </c>
      <c r="L12" s="158" t="s">
        <v>700</v>
      </c>
      <c r="M12" s="407"/>
      <c r="N12" s="156"/>
    </row>
    <row r="13" spans="1:14" s="157" customFormat="1" ht="15.75" customHeight="1">
      <c r="A13" s="150" t="s">
        <v>701</v>
      </c>
      <c r="B13" s="151" t="s">
        <v>41</v>
      </c>
      <c r="C13" s="151" t="s">
        <v>44</v>
      </c>
      <c r="D13" s="131" t="s">
        <v>662</v>
      </c>
      <c r="E13" s="131" t="s">
        <v>663</v>
      </c>
      <c r="F13" s="150" t="s">
        <v>669</v>
      </c>
      <c r="G13" s="131" t="s">
        <v>695</v>
      </c>
      <c r="H13" s="152" t="s">
        <v>702</v>
      </c>
      <c r="I13" s="153">
        <v>343000</v>
      </c>
      <c r="J13" s="154" t="s">
        <v>703</v>
      </c>
      <c r="K13" s="310" t="s">
        <v>672</v>
      </c>
      <c r="L13" s="158" t="s">
        <v>704</v>
      </c>
      <c r="M13" s="310">
        <v>17</v>
      </c>
      <c r="N13" s="156"/>
    </row>
    <row r="14" spans="1:14" s="157" customFormat="1" ht="15.75" customHeight="1">
      <c r="A14" s="150" t="s">
        <v>661</v>
      </c>
      <c r="B14" s="151" t="s">
        <v>45</v>
      </c>
      <c r="C14" s="151" t="s">
        <v>46</v>
      </c>
      <c r="D14" s="131" t="s">
        <v>662</v>
      </c>
      <c r="E14" s="131" t="s">
        <v>676</v>
      </c>
      <c r="F14" s="150" t="s">
        <v>664</v>
      </c>
      <c r="G14" s="131" t="s">
        <v>705</v>
      </c>
      <c r="H14" s="152" t="s">
        <v>706</v>
      </c>
      <c r="I14" s="153">
        <v>100000</v>
      </c>
      <c r="J14" s="154" t="s">
        <v>707</v>
      </c>
      <c r="K14" s="310" t="s">
        <v>672</v>
      </c>
      <c r="L14" s="155" t="s">
        <v>708</v>
      </c>
      <c r="M14" s="407">
        <v>4</v>
      </c>
      <c r="N14" s="156"/>
    </row>
    <row r="15" spans="1:14" s="157" customFormat="1" ht="15.75" customHeight="1">
      <c r="A15" s="150" t="s">
        <v>661</v>
      </c>
      <c r="B15" s="151" t="s">
        <v>45</v>
      </c>
      <c r="C15" s="151" t="s">
        <v>47</v>
      </c>
      <c r="D15" s="131" t="s">
        <v>662</v>
      </c>
      <c r="E15" s="131" t="s">
        <v>663</v>
      </c>
      <c r="F15" s="150" t="s">
        <v>669</v>
      </c>
      <c r="G15" s="131" t="s">
        <v>705</v>
      </c>
      <c r="H15" s="152" t="s">
        <v>709</v>
      </c>
      <c r="I15" s="153">
        <v>16000</v>
      </c>
      <c r="J15" s="154" t="s">
        <v>710</v>
      </c>
      <c r="K15" s="310" t="s">
        <v>672</v>
      </c>
      <c r="L15" s="155" t="s">
        <v>711</v>
      </c>
      <c r="M15" s="407"/>
      <c r="N15" s="156"/>
    </row>
    <row r="16" spans="1:14" s="157" customFormat="1" ht="15.75" customHeight="1">
      <c r="A16" s="150" t="s">
        <v>674</v>
      </c>
      <c r="B16" s="151" t="s">
        <v>45</v>
      </c>
      <c r="C16" s="151" t="s">
        <v>48</v>
      </c>
      <c r="D16" s="131" t="s">
        <v>662</v>
      </c>
      <c r="E16" s="131" t="s">
        <v>663</v>
      </c>
      <c r="F16" s="150" t="s">
        <v>669</v>
      </c>
      <c r="G16" s="131" t="s">
        <v>695</v>
      </c>
      <c r="H16" s="152" t="s">
        <v>712</v>
      </c>
      <c r="I16" s="153">
        <v>14000</v>
      </c>
      <c r="J16" s="154" t="s">
        <v>713</v>
      </c>
      <c r="K16" s="310" t="s">
        <v>667</v>
      </c>
      <c r="L16" s="155" t="s">
        <v>714</v>
      </c>
      <c r="M16" s="310">
        <v>4</v>
      </c>
      <c r="N16" s="156"/>
    </row>
    <row r="17" spans="1:14" s="157" customFormat="1" ht="15.75" customHeight="1">
      <c r="A17" s="150" t="s">
        <v>674</v>
      </c>
      <c r="B17" s="151" t="s">
        <v>49</v>
      </c>
      <c r="C17" s="151" t="s">
        <v>50</v>
      </c>
      <c r="D17" s="131" t="s">
        <v>662</v>
      </c>
      <c r="E17" s="131" t="s">
        <v>676</v>
      </c>
      <c r="F17" s="150" t="s">
        <v>664</v>
      </c>
      <c r="G17" s="131" t="s">
        <v>705</v>
      </c>
      <c r="H17" s="152" t="s">
        <v>712</v>
      </c>
      <c r="I17" s="153">
        <v>17000</v>
      </c>
      <c r="J17" s="154" t="s">
        <v>715</v>
      </c>
      <c r="K17" s="310" t="s">
        <v>672</v>
      </c>
      <c r="L17" s="155" t="s">
        <v>716</v>
      </c>
      <c r="M17" s="310">
        <v>3</v>
      </c>
      <c r="N17" s="156"/>
    </row>
    <row r="18" spans="1:14" s="157" customFormat="1" ht="15" customHeight="1">
      <c r="A18" s="159" t="s">
        <v>674</v>
      </c>
      <c r="B18" s="160" t="s">
        <v>82</v>
      </c>
      <c r="C18" s="160" t="s">
        <v>63</v>
      </c>
      <c r="D18" s="161" t="s">
        <v>675</v>
      </c>
      <c r="E18" s="161" t="s">
        <v>676</v>
      </c>
      <c r="F18" s="161" t="s">
        <v>669</v>
      </c>
      <c r="G18" s="161" t="s">
        <v>705</v>
      </c>
      <c r="H18" s="162" t="s">
        <v>717</v>
      </c>
      <c r="I18" s="163">
        <v>135000</v>
      </c>
      <c r="J18" s="164" t="s">
        <v>718</v>
      </c>
      <c r="K18" s="308" t="s">
        <v>667</v>
      </c>
      <c r="L18" s="165" t="s">
        <v>719</v>
      </c>
      <c r="M18" s="308">
        <v>5</v>
      </c>
      <c r="N18" s="156"/>
    </row>
    <row r="19" spans="1:14" s="157" customFormat="1" ht="15" customHeight="1">
      <c r="A19" s="166" t="s">
        <v>720</v>
      </c>
      <c r="B19" s="160" t="s">
        <v>83</v>
      </c>
      <c r="C19" s="160" t="s">
        <v>64</v>
      </c>
      <c r="D19" s="161" t="s">
        <v>675</v>
      </c>
      <c r="E19" s="161" t="s">
        <v>676</v>
      </c>
      <c r="F19" s="161" t="s">
        <v>664</v>
      </c>
      <c r="G19" s="161" t="s">
        <v>695</v>
      </c>
      <c r="H19" s="162" t="s">
        <v>721</v>
      </c>
      <c r="I19" s="163">
        <v>76000</v>
      </c>
      <c r="J19" s="164" t="s">
        <v>722</v>
      </c>
      <c r="K19" s="308" t="s">
        <v>672</v>
      </c>
      <c r="L19" s="162" t="s">
        <v>723</v>
      </c>
      <c r="M19" s="308">
        <v>5</v>
      </c>
      <c r="N19" s="156"/>
    </row>
    <row r="20" spans="1:14" s="157" customFormat="1" ht="15" customHeight="1">
      <c r="A20" s="166" t="s">
        <v>720</v>
      </c>
      <c r="B20" s="160" t="s">
        <v>83</v>
      </c>
      <c r="C20" s="160" t="s">
        <v>65</v>
      </c>
      <c r="D20" s="161" t="s">
        <v>675</v>
      </c>
      <c r="E20" s="161" t="s">
        <v>676</v>
      </c>
      <c r="F20" s="161" t="s">
        <v>669</v>
      </c>
      <c r="G20" s="161" t="s">
        <v>705</v>
      </c>
      <c r="H20" s="162" t="s">
        <v>724</v>
      </c>
      <c r="I20" s="163">
        <v>39500</v>
      </c>
      <c r="J20" s="167" t="s">
        <v>725</v>
      </c>
      <c r="K20" s="308" t="s">
        <v>667</v>
      </c>
      <c r="L20" s="162" t="s">
        <v>726</v>
      </c>
      <c r="M20" s="308">
        <v>6</v>
      </c>
      <c r="N20" s="156"/>
    </row>
    <row r="21" spans="1:14" s="157" customFormat="1" ht="15" customHeight="1">
      <c r="A21" s="166" t="s">
        <v>727</v>
      </c>
      <c r="B21" s="160" t="s">
        <v>84</v>
      </c>
      <c r="C21" s="160" t="s">
        <v>66</v>
      </c>
      <c r="D21" s="161" t="s">
        <v>662</v>
      </c>
      <c r="E21" s="161" t="s">
        <v>663</v>
      </c>
      <c r="F21" s="161" t="s">
        <v>664</v>
      </c>
      <c r="G21" s="161" t="s">
        <v>705</v>
      </c>
      <c r="H21" s="162" t="s">
        <v>728</v>
      </c>
      <c r="I21" s="163">
        <v>128500</v>
      </c>
      <c r="J21" s="164" t="s">
        <v>729</v>
      </c>
      <c r="K21" s="308" t="s">
        <v>672</v>
      </c>
      <c r="L21" s="162" t="s">
        <v>730</v>
      </c>
      <c r="M21" s="308">
        <v>5</v>
      </c>
      <c r="N21" s="156"/>
    </row>
    <row r="22" spans="1:14" s="157" customFormat="1" ht="15" customHeight="1">
      <c r="A22" s="166" t="s">
        <v>701</v>
      </c>
      <c r="B22" s="160" t="s">
        <v>85</v>
      </c>
      <c r="C22" s="160" t="s">
        <v>67</v>
      </c>
      <c r="D22" s="161" t="s">
        <v>662</v>
      </c>
      <c r="E22" s="161" t="s">
        <v>676</v>
      </c>
      <c r="F22" s="161" t="s">
        <v>664</v>
      </c>
      <c r="G22" s="161" t="s">
        <v>695</v>
      </c>
      <c r="H22" s="162" t="s">
        <v>731</v>
      </c>
      <c r="I22" s="163">
        <v>315000</v>
      </c>
      <c r="J22" s="164" t="s">
        <v>732</v>
      </c>
      <c r="K22" s="308" t="s">
        <v>672</v>
      </c>
      <c r="L22" s="162" t="s">
        <v>733</v>
      </c>
      <c r="M22" s="308">
        <v>11</v>
      </c>
      <c r="N22" s="156"/>
    </row>
    <row r="23" spans="1:14" s="157" customFormat="1" ht="15" customHeight="1">
      <c r="A23" s="166" t="s">
        <v>734</v>
      </c>
      <c r="B23" s="160" t="s">
        <v>86</v>
      </c>
      <c r="C23" s="160" t="s">
        <v>68</v>
      </c>
      <c r="D23" s="161" t="s">
        <v>662</v>
      </c>
      <c r="E23" s="161" t="s">
        <v>676</v>
      </c>
      <c r="F23" s="161" t="s">
        <v>664</v>
      </c>
      <c r="G23" s="161" t="s">
        <v>695</v>
      </c>
      <c r="H23" s="162" t="s">
        <v>735</v>
      </c>
      <c r="I23" s="163">
        <v>141000</v>
      </c>
      <c r="J23" s="164" t="s">
        <v>736</v>
      </c>
      <c r="K23" s="308" t="s">
        <v>672</v>
      </c>
      <c r="L23" s="162" t="s">
        <v>737</v>
      </c>
      <c r="M23" s="308">
        <v>11</v>
      </c>
      <c r="N23" s="156"/>
    </row>
    <row r="24" spans="1:14" s="157" customFormat="1" ht="15" customHeight="1">
      <c r="A24" s="160" t="s">
        <v>727</v>
      </c>
      <c r="B24" s="160" t="s">
        <v>87</v>
      </c>
      <c r="C24" s="160" t="s">
        <v>69</v>
      </c>
      <c r="D24" s="161" t="s">
        <v>675</v>
      </c>
      <c r="E24" s="161" t="s">
        <v>676</v>
      </c>
      <c r="F24" s="161" t="s">
        <v>664</v>
      </c>
      <c r="G24" s="161" t="s">
        <v>695</v>
      </c>
      <c r="H24" s="162" t="s">
        <v>728</v>
      </c>
      <c r="I24" s="163">
        <v>84000</v>
      </c>
      <c r="J24" s="164" t="s">
        <v>722</v>
      </c>
      <c r="K24" s="308" t="s">
        <v>667</v>
      </c>
      <c r="L24" s="162" t="s">
        <v>738</v>
      </c>
      <c r="M24" s="308">
        <v>3</v>
      </c>
      <c r="N24" s="156"/>
    </row>
    <row r="25" spans="1:14" s="157" customFormat="1" ht="15" customHeight="1">
      <c r="A25" s="166" t="s">
        <v>674</v>
      </c>
      <c r="B25" s="160" t="s">
        <v>88</v>
      </c>
      <c r="C25" s="160" t="s">
        <v>70</v>
      </c>
      <c r="D25" s="161" t="s">
        <v>662</v>
      </c>
      <c r="E25" s="161" t="s">
        <v>676</v>
      </c>
      <c r="F25" s="161" t="s">
        <v>664</v>
      </c>
      <c r="G25" s="161" t="s">
        <v>695</v>
      </c>
      <c r="H25" s="162" t="s">
        <v>739</v>
      </c>
      <c r="I25" s="163">
        <v>155000</v>
      </c>
      <c r="J25" s="164" t="s">
        <v>740</v>
      </c>
      <c r="K25" s="308" t="s">
        <v>667</v>
      </c>
      <c r="L25" s="162" t="s">
        <v>741</v>
      </c>
      <c r="M25" s="308">
        <v>7</v>
      </c>
      <c r="N25" s="156"/>
    </row>
    <row r="26" spans="1:14" s="157" customFormat="1" ht="15" customHeight="1">
      <c r="A26" s="159" t="s">
        <v>742</v>
      </c>
      <c r="B26" s="160" t="s">
        <v>89</v>
      </c>
      <c r="C26" s="160" t="s">
        <v>71</v>
      </c>
      <c r="D26" s="161" t="s">
        <v>662</v>
      </c>
      <c r="E26" s="161" t="s">
        <v>663</v>
      </c>
      <c r="F26" s="161" t="s">
        <v>664</v>
      </c>
      <c r="G26" s="161" t="s">
        <v>705</v>
      </c>
      <c r="H26" s="168" t="s">
        <v>743</v>
      </c>
      <c r="I26" s="163">
        <v>142000</v>
      </c>
      <c r="J26" s="164" t="s">
        <v>744</v>
      </c>
      <c r="K26" s="308" t="s">
        <v>672</v>
      </c>
      <c r="L26" s="165" t="s">
        <v>737</v>
      </c>
      <c r="M26" s="308">
        <v>11</v>
      </c>
      <c r="N26" s="156"/>
    </row>
    <row r="27" spans="1:14" s="157" customFormat="1" ht="15" customHeight="1">
      <c r="A27" s="159" t="s">
        <v>745</v>
      </c>
      <c r="B27" s="160" t="s">
        <v>89</v>
      </c>
      <c r="C27" s="160" t="s">
        <v>72</v>
      </c>
      <c r="D27" s="161" t="s">
        <v>662</v>
      </c>
      <c r="E27" s="161" t="s">
        <v>676</v>
      </c>
      <c r="F27" s="161" t="s">
        <v>664</v>
      </c>
      <c r="G27" s="161" t="s">
        <v>695</v>
      </c>
      <c r="H27" s="168" t="s">
        <v>731</v>
      </c>
      <c r="I27" s="163">
        <v>308800</v>
      </c>
      <c r="J27" s="164" t="s">
        <v>746</v>
      </c>
      <c r="K27" s="308" t="s">
        <v>672</v>
      </c>
      <c r="L27" s="165" t="s">
        <v>747</v>
      </c>
      <c r="M27" s="308">
        <v>11</v>
      </c>
      <c r="N27" s="156"/>
    </row>
    <row r="28" spans="1:14" s="157" customFormat="1" ht="15" customHeight="1">
      <c r="A28" s="159" t="s">
        <v>720</v>
      </c>
      <c r="B28" s="160" t="s">
        <v>90</v>
      </c>
      <c r="C28" s="160" t="s">
        <v>73</v>
      </c>
      <c r="D28" s="161" t="s">
        <v>662</v>
      </c>
      <c r="E28" s="161" t="s">
        <v>663</v>
      </c>
      <c r="F28" s="161" t="s">
        <v>664</v>
      </c>
      <c r="G28" s="161" t="s">
        <v>695</v>
      </c>
      <c r="H28" s="168" t="s">
        <v>748</v>
      </c>
      <c r="I28" s="163">
        <v>50000</v>
      </c>
      <c r="J28" s="164" t="s">
        <v>749</v>
      </c>
      <c r="K28" s="308" t="s">
        <v>667</v>
      </c>
      <c r="L28" s="165" t="s">
        <v>750</v>
      </c>
      <c r="M28" s="308">
        <v>8</v>
      </c>
      <c r="N28" s="156"/>
    </row>
    <row r="29" spans="1:14" s="157" customFormat="1" ht="15" customHeight="1">
      <c r="A29" s="227" t="s">
        <v>661</v>
      </c>
      <c r="B29" s="206" t="s">
        <v>90</v>
      </c>
      <c r="C29" s="206" t="s">
        <v>80</v>
      </c>
      <c r="D29" s="207" t="s">
        <v>675</v>
      </c>
      <c r="E29" s="207" t="s">
        <v>676</v>
      </c>
      <c r="F29" s="207" t="s">
        <v>669</v>
      </c>
      <c r="G29" s="207" t="s">
        <v>751</v>
      </c>
      <c r="H29" s="210" t="s">
        <v>752</v>
      </c>
      <c r="I29" s="211">
        <v>46500</v>
      </c>
      <c r="J29" s="212" t="s">
        <v>753</v>
      </c>
      <c r="K29" s="309" t="s">
        <v>672</v>
      </c>
      <c r="L29" s="213" t="s">
        <v>754</v>
      </c>
      <c r="M29" s="309">
        <v>10</v>
      </c>
      <c r="N29" s="156"/>
    </row>
    <row r="30" spans="1:14" s="157" customFormat="1" ht="15" customHeight="1">
      <c r="A30" s="159" t="s">
        <v>720</v>
      </c>
      <c r="B30" s="160" t="s">
        <v>91</v>
      </c>
      <c r="C30" s="160" t="s">
        <v>74</v>
      </c>
      <c r="D30" s="161" t="s">
        <v>662</v>
      </c>
      <c r="E30" s="161" t="s">
        <v>676</v>
      </c>
      <c r="F30" s="161" t="s">
        <v>664</v>
      </c>
      <c r="G30" s="161" t="s">
        <v>705</v>
      </c>
      <c r="H30" s="168" t="s">
        <v>755</v>
      </c>
      <c r="I30" s="163">
        <v>127000</v>
      </c>
      <c r="J30" s="164" t="s">
        <v>756</v>
      </c>
      <c r="K30" s="308" t="s">
        <v>672</v>
      </c>
      <c r="L30" s="165" t="s">
        <v>757</v>
      </c>
      <c r="M30" s="308">
        <v>6</v>
      </c>
      <c r="N30" s="156"/>
    </row>
    <row r="31" spans="1:14" s="157" customFormat="1" ht="15" customHeight="1">
      <c r="A31" s="159" t="s">
        <v>758</v>
      </c>
      <c r="B31" s="160" t="s">
        <v>91</v>
      </c>
      <c r="C31" s="160" t="s">
        <v>75</v>
      </c>
      <c r="D31" s="161" t="s">
        <v>675</v>
      </c>
      <c r="E31" s="161" t="s">
        <v>676</v>
      </c>
      <c r="F31" s="161" t="s">
        <v>664</v>
      </c>
      <c r="G31" s="161" t="s">
        <v>705</v>
      </c>
      <c r="H31" s="168" t="s">
        <v>759</v>
      </c>
      <c r="I31" s="163">
        <v>9900</v>
      </c>
      <c r="J31" s="164" t="s">
        <v>760</v>
      </c>
      <c r="K31" s="308" t="s">
        <v>667</v>
      </c>
      <c r="L31" s="165" t="s">
        <v>761</v>
      </c>
      <c r="M31" s="308">
        <v>4</v>
      </c>
      <c r="N31" s="156"/>
    </row>
    <row r="32" spans="1:14" s="157" customFormat="1" ht="15" customHeight="1">
      <c r="A32" s="159" t="s">
        <v>701</v>
      </c>
      <c r="B32" s="160" t="s">
        <v>92</v>
      </c>
      <c r="C32" s="160" t="s">
        <v>76</v>
      </c>
      <c r="D32" s="161" t="s">
        <v>675</v>
      </c>
      <c r="E32" s="161" t="s">
        <v>676</v>
      </c>
      <c r="F32" s="161" t="s">
        <v>664</v>
      </c>
      <c r="G32" s="161" t="s">
        <v>695</v>
      </c>
      <c r="H32" s="168" t="s">
        <v>762</v>
      </c>
      <c r="I32" s="163">
        <v>95800</v>
      </c>
      <c r="J32" s="164" t="s">
        <v>99</v>
      </c>
      <c r="K32" s="308" t="s">
        <v>667</v>
      </c>
      <c r="L32" s="165" t="s">
        <v>763</v>
      </c>
      <c r="M32" s="308">
        <v>12</v>
      </c>
      <c r="N32" s="156"/>
    </row>
    <row r="33" spans="1:14" s="157" customFormat="1" ht="15" customHeight="1">
      <c r="A33" s="227" t="s">
        <v>674</v>
      </c>
      <c r="B33" s="206" t="s">
        <v>92</v>
      </c>
      <c r="C33" s="206" t="s">
        <v>81</v>
      </c>
      <c r="D33" s="207" t="s">
        <v>675</v>
      </c>
      <c r="E33" s="207" t="s">
        <v>676</v>
      </c>
      <c r="F33" s="207" t="s">
        <v>764</v>
      </c>
      <c r="G33" s="207" t="s">
        <v>765</v>
      </c>
      <c r="H33" s="210" t="s">
        <v>766</v>
      </c>
      <c r="I33" s="211">
        <v>376100</v>
      </c>
      <c r="J33" s="212" t="s">
        <v>767</v>
      </c>
      <c r="K33" s="309" t="s">
        <v>667</v>
      </c>
      <c r="L33" s="213" t="s">
        <v>768</v>
      </c>
      <c r="M33" s="309">
        <v>17</v>
      </c>
      <c r="N33" s="156"/>
    </row>
    <row r="34" spans="1:14" s="157" customFormat="1" ht="15" customHeight="1">
      <c r="A34" s="159" t="s">
        <v>769</v>
      </c>
      <c r="B34" s="160" t="s">
        <v>92</v>
      </c>
      <c r="C34" s="160" t="s">
        <v>77</v>
      </c>
      <c r="D34" s="161" t="s">
        <v>662</v>
      </c>
      <c r="E34" s="161" t="s">
        <v>663</v>
      </c>
      <c r="F34" s="161" t="s">
        <v>669</v>
      </c>
      <c r="G34" s="161" t="s">
        <v>705</v>
      </c>
      <c r="H34" s="168" t="s">
        <v>770</v>
      </c>
      <c r="I34" s="163">
        <v>142000</v>
      </c>
      <c r="J34" s="164" t="s">
        <v>729</v>
      </c>
      <c r="K34" s="308" t="s">
        <v>667</v>
      </c>
      <c r="L34" s="165" t="s">
        <v>771</v>
      </c>
      <c r="M34" s="308">
        <v>5</v>
      </c>
      <c r="N34" s="156"/>
    </row>
    <row r="35" spans="1:14" s="157" customFormat="1" ht="15" customHeight="1">
      <c r="A35" s="159" t="s">
        <v>674</v>
      </c>
      <c r="B35" s="160" t="s">
        <v>93</v>
      </c>
      <c r="C35" s="160" t="s">
        <v>78</v>
      </c>
      <c r="D35" s="161" t="s">
        <v>675</v>
      </c>
      <c r="E35" s="161" t="s">
        <v>663</v>
      </c>
      <c r="F35" s="161" t="s">
        <v>669</v>
      </c>
      <c r="G35" s="161" t="s">
        <v>695</v>
      </c>
      <c r="H35" s="168" t="s">
        <v>772</v>
      </c>
      <c r="I35" s="163">
        <v>106000</v>
      </c>
      <c r="J35" s="164" t="s">
        <v>773</v>
      </c>
      <c r="K35" s="308" t="s">
        <v>667</v>
      </c>
      <c r="L35" s="165" t="s">
        <v>774</v>
      </c>
      <c r="M35" s="308">
        <v>8</v>
      </c>
      <c r="N35" s="156"/>
    </row>
    <row r="36" spans="1:14" s="157" customFormat="1" ht="15" customHeight="1">
      <c r="A36" s="159" t="s">
        <v>727</v>
      </c>
      <c r="B36" s="160" t="s">
        <v>94</v>
      </c>
      <c r="C36" s="160" t="s">
        <v>79</v>
      </c>
      <c r="D36" s="161" t="s">
        <v>662</v>
      </c>
      <c r="E36" s="161" t="s">
        <v>676</v>
      </c>
      <c r="F36" s="161" t="s">
        <v>669</v>
      </c>
      <c r="G36" s="161" t="s">
        <v>695</v>
      </c>
      <c r="H36" s="168" t="s">
        <v>775</v>
      </c>
      <c r="I36" s="163">
        <v>105000</v>
      </c>
      <c r="J36" s="164" t="s">
        <v>776</v>
      </c>
      <c r="K36" s="308" t="s">
        <v>667</v>
      </c>
      <c r="L36" s="165" t="s">
        <v>777</v>
      </c>
      <c r="M36" s="308">
        <v>4</v>
      </c>
      <c r="N36" s="156"/>
    </row>
    <row r="37" spans="1:14" s="157" customFormat="1" ht="15" customHeight="1">
      <c r="A37" s="131" t="s">
        <v>742</v>
      </c>
      <c r="B37" s="132" t="s">
        <v>127</v>
      </c>
      <c r="C37" s="132" t="s">
        <v>128</v>
      </c>
      <c r="D37" s="131" t="s">
        <v>675</v>
      </c>
      <c r="E37" s="131" t="s">
        <v>663</v>
      </c>
      <c r="F37" s="131" t="s">
        <v>664</v>
      </c>
      <c r="G37" s="131" t="s">
        <v>695</v>
      </c>
      <c r="H37" s="169" t="s">
        <v>778</v>
      </c>
      <c r="I37" s="170">
        <v>295220</v>
      </c>
      <c r="J37" s="169" t="s">
        <v>779</v>
      </c>
      <c r="K37" s="310" t="s">
        <v>667</v>
      </c>
      <c r="L37" s="158" t="s">
        <v>780</v>
      </c>
      <c r="M37" s="310">
        <v>10</v>
      </c>
      <c r="N37" s="156"/>
    </row>
    <row r="38" spans="1:14" s="157" customFormat="1" ht="15" customHeight="1">
      <c r="A38" s="215" t="s">
        <v>683</v>
      </c>
      <c r="B38" s="222" t="s">
        <v>781</v>
      </c>
      <c r="C38" s="223">
        <v>0.69828703703703709</v>
      </c>
      <c r="D38" s="215" t="s">
        <v>675</v>
      </c>
      <c r="E38" s="215" t="s">
        <v>676</v>
      </c>
      <c r="F38" s="215" t="s">
        <v>764</v>
      </c>
      <c r="G38" s="215" t="s">
        <v>692</v>
      </c>
      <c r="H38" s="224" t="s">
        <v>782</v>
      </c>
      <c r="I38" s="225">
        <v>95300</v>
      </c>
      <c r="J38" s="224" t="s">
        <v>783</v>
      </c>
      <c r="K38" s="311" t="s">
        <v>672</v>
      </c>
      <c r="L38" s="226" t="s">
        <v>784</v>
      </c>
      <c r="M38" s="311">
        <v>12</v>
      </c>
      <c r="N38" s="156"/>
    </row>
    <row r="39" spans="1:14" s="157" customFormat="1" ht="15" customHeight="1">
      <c r="A39" s="131" t="s">
        <v>683</v>
      </c>
      <c r="B39" s="132" t="s">
        <v>129</v>
      </c>
      <c r="C39" s="132" t="s">
        <v>130</v>
      </c>
      <c r="D39" s="131" t="s">
        <v>662</v>
      </c>
      <c r="E39" s="131" t="s">
        <v>663</v>
      </c>
      <c r="F39" s="131" t="s">
        <v>669</v>
      </c>
      <c r="G39" s="131" t="s">
        <v>705</v>
      </c>
      <c r="H39" s="169" t="s">
        <v>785</v>
      </c>
      <c r="I39" s="170">
        <v>270000</v>
      </c>
      <c r="J39" s="169" t="s">
        <v>786</v>
      </c>
      <c r="K39" s="310" t="s">
        <v>667</v>
      </c>
      <c r="L39" s="158" t="s">
        <v>787</v>
      </c>
      <c r="M39" s="310">
        <v>9</v>
      </c>
      <c r="N39" s="156"/>
    </row>
    <row r="40" spans="1:14" s="157" customFormat="1" ht="15" customHeight="1">
      <c r="A40" s="131" t="s">
        <v>674</v>
      </c>
      <c r="B40" s="132" t="s">
        <v>129</v>
      </c>
      <c r="C40" s="132" t="s">
        <v>131</v>
      </c>
      <c r="D40" s="131" t="s">
        <v>675</v>
      </c>
      <c r="E40" s="131" t="s">
        <v>663</v>
      </c>
      <c r="F40" s="131" t="s">
        <v>669</v>
      </c>
      <c r="G40" s="131" t="s">
        <v>152</v>
      </c>
      <c r="H40" s="169" t="s">
        <v>788</v>
      </c>
      <c r="I40" s="170">
        <v>17900</v>
      </c>
      <c r="J40" s="169" t="s">
        <v>789</v>
      </c>
      <c r="K40" s="310" t="s">
        <v>667</v>
      </c>
      <c r="L40" s="158" t="s">
        <v>790</v>
      </c>
      <c r="M40" s="310">
        <v>4</v>
      </c>
      <c r="N40" s="156"/>
    </row>
    <row r="41" spans="1:14" s="157" customFormat="1" ht="15" customHeight="1">
      <c r="A41" s="131" t="s">
        <v>758</v>
      </c>
      <c r="B41" s="133" t="s">
        <v>132</v>
      </c>
      <c r="C41" s="133" t="s">
        <v>133</v>
      </c>
      <c r="D41" s="131" t="s">
        <v>675</v>
      </c>
      <c r="E41" s="131" t="s">
        <v>676</v>
      </c>
      <c r="F41" s="131" t="s">
        <v>664</v>
      </c>
      <c r="G41" s="131" t="s">
        <v>705</v>
      </c>
      <c r="H41" s="169" t="s">
        <v>791</v>
      </c>
      <c r="I41" s="170">
        <v>240580</v>
      </c>
      <c r="J41" s="169" t="s">
        <v>792</v>
      </c>
      <c r="K41" s="310" t="s">
        <v>672</v>
      </c>
      <c r="L41" s="158" t="s">
        <v>793</v>
      </c>
      <c r="M41" s="310">
        <v>18</v>
      </c>
      <c r="N41" s="156"/>
    </row>
    <row r="42" spans="1:14" s="157" customFormat="1" ht="15" customHeight="1">
      <c r="A42" s="131" t="s">
        <v>661</v>
      </c>
      <c r="B42" s="132" t="s">
        <v>134</v>
      </c>
      <c r="C42" s="132" t="s">
        <v>135</v>
      </c>
      <c r="D42" s="131" t="s">
        <v>675</v>
      </c>
      <c r="E42" s="131" t="s">
        <v>676</v>
      </c>
      <c r="F42" s="131" t="s">
        <v>664</v>
      </c>
      <c r="G42" s="131" t="s">
        <v>152</v>
      </c>
      <c r="H42" s="169" t="s">
        <v>794</v>
      </c>
      <c r="I42" s="170">
        <v>142600</v>
      </c>
      <c r="J42" s="169" t="s">
        <v>795</v>
      </c>
      <c r="K42" s="310" t="s">
        <v>672</v>
      </c>
      <c r="L42" s="158" t="s">
        <v>796</v>
      </c>
      <c r="M42" s="310">
        <v>6</v>
      </c>
      <c r="N42" s="156"/>
    </row>
    <row r="43" spans="1:14" s="157" customFormat="1" ht="15" customHeight="1">
      <c r="A43" s="131" t="s">
        <v>661</v>
      </c>
      <c r="B43" s="132" t="s">
        <v>136</v>
      </c>
      <c r="C43" s="132" t="s">
        <v>137</v>
      </c>
      <c r="D43" s="131" t="s">
        <v>675</v>
      </c>
      <c r="E43" s="131" t="s">
        <v>663</v>
      </c>
      <c r="F43" s="131" t="s">
        <v>664</v>
      </c>
      <c r="G43" s="131" t="s">
        <v>152</v>
      </c>
      <c r="H43" s="169" t="s">
        <v>797</v>
      </c>
      <c r="I43" s="170">
        <v>160000</v>
      </c>
      <c r="J43" s="169" t="s">
        <v>798</v>
      </c>
      <c r="K43" s="310" t="s">
        <v>667</v>
      </c>
      <c r="L43" s="158" t="s">
        <v>799</v>
      </c>
      <c r="M43" s="310">
        <v>7</v>
      </c>
      <c r="N43" s="156"/>
    </row>
    <row r="44" spans="1:14" s="157" customFormat="1" ht="15" customHeight="1">
      <c r="A44" s="131" t="s">
        <v>683</v>
      </c>
      <c r="B44" s="132" t="s">
        <v>138</v>
      </c>
      <c r="C44" s="132" t="s">
        <v>139</v>
      </c>
      <c r="D44" s="131" t="s">
        <v>675</v>
      </c>
      <c r="E44" s="131" t="s">
        <v>676</v>
      </c>
      <c r="F44" s="131" t="s">
        <v>669</v>
      </c>
      <c r="G44" s="131" t="s">
        <v>695</v>
      </c>
      <c r="H44" s="169" t="s">
        <v>800</v>
      </c>
      <c r="I44" s="170">
        <v>136100</v>
      </c>
      <c r="J44" s="169" t="s">
        <v>789</v>
      </c>
      <c r="K44" s="310" t="s">
        <v>672</v>
      </c>
      <c r="L44" s="158" t="s">
        <v>801</v>
      </c>
      <c r="M44" s="310">
        <v>9</v>
      </c>
      <c r="N44" s="156"/>
    </row>
    <row r="45" spans="1:14" s="157" customFormat="1" ht="15" customHeight="1">
      <c r="A45" s="215" t="s">
        <v>690</v>
      </c>
      <c r="B45" s="222" t="s">
        <v>802</v>
      </c>
      <c r="C45" s="223">
        <v>0.74342592592592593</v>
      </c>
      <c r="D45" s="215" t="s">
        <v>662</v>
      </c>
      <c r="E45" s="215" t="s">
        <v>676</v>
      </c>
      <c r="F45" s="215" t="s">
        <v>764</v>
      </c>
      <c r="G45" s="215" t="s">
        <v>692</v>
      </c>
      <c r="H45" s="224" t="s">
        <v>803</v>
      </c>
      <c r="I45" s="225">
        <v>56360</v>
      </c>
      <c r="J45" s="224" t="s">
        <v>804</v>
      </c>
      <c r="K45" s="311" t="s">
        <v>672</v>
      </c>
      <c r="L45" s="226" t="s">
        <v>805</v>
      </c>
      <c r="M45" s="311">
        <v>7</v>
      </c>
      <c r="N45" s="156"/>
    </row>
    <row r="46" spans="1:14" s="157" customFormat="1" ht="15" customHeight="1">
      <c r="A46" s="131" t="s">
        <v>806</v>
      </c>
      <c r="B46" s="132" t="s">
        <v>140</v>
      </c>
      <c r="C46" s="132" t="s">
        <v>141</v>
      </c>
      <c r="D46" s="131" t="s">
        <v>662</v>
      </c>
      <c r="E46" s="131" t="s">
        <v>663</v>
      </c>
      <c r="F46" s="131" t="s">
        <v>669</v>
      </c>
      <c r="G46" s="131" t="s">
        <v>705</v>
      </c>
      <c r="H46" s="169" t="s">
        <v>807</v>
      </c>
      <c r="I46" s="170">
        <v>135000</v>
      </c>
      <c r="J46" s="169" t="s">
        <v>808</v>
      </c>
      <c r="K46" s="310" t="s">
        <v>672</v>
      </c>
      <c r="L46" s="158" t="s">
        <v>809</v>
      </c>
      <c r="M46" s="310">
        <v>5</v>
      </c>
      <c r="N46" s="156"/>
    </row>
    <row r="47" spans="1:14" s="157" customFormat="1" ht="15" customHeight="1">
      <c r="A47" s="131" t="s">
        <v>661</v>
      </c>
      <c r="B47" s="132" t="s">
        <v>142</v>
      </c>
      <c r="C47" s="132" t="s">
        <v>151</v>
      </c>
      <c r="D47" s="131" t="s">
        <v>662</v>
      </c>
      <c r="E47" s="131" t="s">
        <v>663</v>
      </c>
      <c r="F47" s="131" t="s">
        <v>664</v>
      </c>
      <c r="G47" s="131" t="s">
        <v>152</v>
      </c>
      <c r="H47" s="169" t="s">
        <v>810</v>
      </c>
      <c r="I47" s="170">
        <v>45500</v>
      </c>
      <c r="J47" s="169" t="s">
        <v>811</v>
      </c>
      <c r="K47" s="310" t="s">
        <v>667</v>
      </c>
      <c r="L47" s="158" t="s">
        <v>812</v>
      </c>
      <c r="M47" s="310">
        <v>12</v>
      </c>
      <c r="N47" s="156"/>
    </row>
    <row r="48" spans="1:14" s="157" customFormat="1" ht="15" customHeight="1">
      <c r="A48" s="131" t="s">
        <v>813</v>
      </c>
      <c r="B48" s="132" t="s">
        <v>142</v>
      </c>
      <c r="C48" s="132" t="s">
        <v>143</v>
      </c>
      <c r="D48" s="131" t="s">
        <v>675</v>
      </c>
      <c r="E48" s="131" t="s">
        <v>663</v>
      </c>
      <c r="F48" s="131" t="s">
        <v>669</v>
      </c>
      <c r="G48" s="131" t="s">
        <v>695</v>
      </c>
      <c r="H48" s="169" t="s">
        <v>814</v>
      </c>
      <c r="I48" s="170">
        <v>13500</v>
      </c>
      <c r="J48" s="169" t="s">
        <v>815</v>
      </c>
      <c r="K48" s="310" t="s">
        <v>667</v>
      </c>
      <c r="L48" s="158" t="s">
        <v>153</v>
      </c>
      <c r="M48" s="310">
        <v>3</v>
      </c>
      <c r="N48" s="156"/>
    </row>
    <row r="49" spans="1:14" s="157" customFormat="1" ht="15" customHeight="1">
      <c r="A49" s="131" t="s">
        <v>661</v>
      </c>
      <c r="B49" s="132" t="s">
        <v>144</v>
      </c>
      <c r="C49" s="132" t="s">
        <v>145</v>
      </c>
      <c r="D49" s="131" t="s">
        <v>675</v>
      </c>
      <c r="E49" s="131" t="s">
        <v>676</v>
      </c>
      <c r="F49" s="131" t="s">
        <v>669</v>
      </c>
      <c r="G49" s="131" t="s">
        <v>695</v>
      </c>
      <c r="H49" s="169" t="s">
        <v>816</v>
      </c>
      <c r="I49" s="170">
        <v>45000</v>
      </c>
      <c r="J49" s="169" t="s">
        <v>722</v>
      </c>
      <c r="K49" s="310" t="s">
        <v>667</v>
      </c>
      <c r="L49" s="158" t="s">
        <v>817</v>
      </c>
      <c r="M49" s="310">
        <v>4</v>
      </c>
      <c r="N49" s="156"/>
    </row>
    <row r="50" spans="1:14" s="157" customFormat="1" ht="15" customHeight="1">
      <c r="A50" s="131" t="s">
        <v>734</v>
      </c>
      <c r="B50" s="132" t="s">
        <v>144</v>
      </c>
      <c r="C50" s="132" t="s">
        <v>146</v>
      </c>
      <c r="D50" s="131" t="s">
        <v>675</v>
      </c>
      <c r="E50" s="131" t="s">
        <v>676</v>
      </c>
      <c r="F50" s="131" t="s">
        <v>669</v>
      </c>
      <c r="G50" s="131" t="s">
        <v>695</v>
      </c>
      <c r="H50" s="169" t="s">
        <v>818</v>
      </c>
      <c r="I50" s="170">
        <v>291770</v>
      </c>
      <c r="J50" s="169" t="s">
        <v>789</v>
      </c>
      <c r="K50" s="310" t="s">
        <v>672</v>
      </c>
      <c r="L50" s="158" t="s">
        <v>819</v>
      </c>
      <c r="M50" s="310">
        <v>10</v>
      </c>
      <c r="N50" s="156"/>
    </row>
    <row r="51" spans="1:14" s="157" customFormat="1" ht="15" customHeight="1">
      <c r="A51" s="131" t="s">
        <v>720</v>
      </c>
      <c r="B51" s="134" t="s">
        <v>147</v>
      </c>
      <c r="C51" s="134" t="s">
        <v>148</v>
      </c>
      <c r="D51" s="131" t="s">
        <v>675</v>
      </c>
      <c r="E51" s="131" t="s">
        <v>663</v>
      </c>
      <c r="F51" s="131" t="s">
        <v>669</v>
      </c>
      <c r="G51" s="131" t="s">
        <v>695</v>
      </c>
      <c r="H51" s="169" t="s">
        <v>820</v>
      </c>
      <c r="I51" s="170">
        <v>84300</v>
      </c>
      <c r="J51" s="169" t="s">
        <v>821</v>
      </c>
      <c r="K51" s="310" t="s">
        <v>667</v>
      </c>
      <c r="L51" s="158" t="s">
        <v>822</v>
      </c>
      <c r="M51" s="310">
        <v>8</v>
      </c>
      <c r="N51" s="156"/>
    </row>
    <row r="52" spans="1:14" s="157" customFormat="1" ht="15" customHeight="1">
      <c r="A52" s="131" t="s">
        <v>661</v>
      </c>
      <c r="B52" s="134" t="s">
        <v>149</v>
      </c>
      <c r="C52" s="134" t="s">
        <v>150</v>
      </c>
      <c r="D52" s="131" t="s">
        <v>662</v>
      </c>
      <c r="E52" s="131" t="s">
        <v>676</v>
      </c>
      <c r="F52" s="131" t="s">
        <v>669</v>
      </c>
      <c r="G52" s="131" t="s">
        <v>695</v>
      </c>
      <c r="H52" s="169" t="s">
        <v>823</v>
      </c>
      <c r="I52" s="170">
        <v>34000</v>
      </c>
      <c r="J52" s="169" t="s">
        <v>824</v>
      </c>
      <c r="K52" s="310" t="s">
        <v>667</v>
      </c>
      <c r="L52" s="158" t="s">
        <v>825</v>
      </c>
      <c r="M52" s="310">
        <v>3</v>
      </c>
      <c r="N52" s="156"/>
    </row>
    <row r="53" spans="1:14" s="157" customFormat="1" ht="15" customHeight="1">
      <c r="A53" s="161" t="s">
        <v>661</v>
      </c>
      <c r="B53" s="202" t="s">
        <v>826</v>
      </c>
      <c r="C53" s="84" t="s">
        <v>197</v>
      </c>
      <c r="D53" s="161" t="s">
        <v>662</v>
      </c>
      <c r="E53" s="161" t="s">
        <v>676</v>
      </c>
      <c r="F53" s="161" t="s">
        <v>669</v>
      </c>
      <c r="G53" s="161" t="s">
        <v>705</v>
      </c>
      <c r="H53" s="203" t="s">
        <v>827</v>
      </c>
      <c r="I53" s="87">
        <v>233500</v>
      </c>
      <c r="J53" s="200" t="s">
        <v>722</v>
      </c>
      <c r="K53" s="308" t="s">
        <v>667</v>
      </c>
      <c r="L53" s="204" t="s">
        <v>828</v>
      </c>
      <c r="M53" s="308">
        <v>11</v>
      </c>
      <c r="N53" s="156"/>
    </row>
    <row r="54" spans="1:14" s="157" customFormat="1" ht="15" customHeight="1">
      <c r="A54" s="161" t="s">
        <v>829</v>
      </c>
      <c r="B54" s="202" t="s">
        <v>830</v>
      </c>
      <c r="C54" s="84" t="s">
        <v>198</v>
      </c>
      <c r="D54" s="161" t="s">
        <v>675</v>
      </c>
      <c r="E54" s="161" t="s">
        <v>663</v>
      </c>
      <c r="F54" s="161" t="s">
        <v>669</v>
      </c>
      <c r="G54" s="161" t="s">
        <v>705</v>
      </c>
      <c r="H54" s="203" t="s">
        <v>831</v>
      </c>
      <c r="I54" s="87">
        <v>49000</v>
      </c>
      <c r="J54" s="200" t="s">
        <v>832</v>
      </c>
      <c r="K54" s="308" t="s">
        <v>667</v>
      </c>
      <c r="L54" s="201" t="s">
        <v>833</v>
      </c>
      <c r="M54" s="308">
        <v>4</v>
      </c>
      <c r="N54" s="156"/>
    </row>
    <row r="55" spans="1:14" s="157" customFormat="1" ht="15" customHeight="1">
      <c r="A55" s="161" t="s">
        <v>829</v>
      </c>
      <c r="B55" s="202" t="s">
        <v>834</v>
      </c>
      <c r="C55" s="84" t="s">
        <v>199</v>
      </c>
      <c r="D55" s="161" t="s">
        <v>675</v>
      </c>
      <c r="E55" s="161" t="s">
        <v>663</v>
      </c>
      <c r="F55" s="161" t="s">
        <v>669</v>
      </c>
      <c r="G55" s="161" t="s">
        <v>695</v>
      </c>
      <c r="H55" s="203" t="s">
        <v>835</v>
      </c>
      <c r="I55" s="87">
        <v>9000</v>
      </c>
      <c r="J55" s="200" t="s">
        <v>836</v>
      </c>
      <c r="K55" s="308" t="s">
        <v>672</v>
      </c>
      <c r="L55" s="201" t="s">
        <v>837</v>
      </c>
      <c r="M55" s="308">
        <v>2</v>
      </c>
      <c r="N55" s="156"/>
    </row>
    <row r="56" spans="1:14" s="157" customFormat="1" ht="15" customHeight="1">
      <c r="A56" s="161" t="s">
        <v>674</v>
      </c>
      <c r="B56" s="202" t="s">
        <v>838</v>
      </c>
      <c r="C56" s="84" t="s">
        <v>200</v>
      </c>
      <c r="D56" s="161" t="s">
        <v>675</v>
      </c>
      <c r="E56" s="161" t="s">
        <v>676</v>
      </c>
      <c r="F56" s="161" t="s">
        <v>669</v>
      </c>
      <c r="G56" s="161" t="s">
        <v>695</v>
      </c>
      <c r="H56" s="203" t="s">
        <v>839</v>
      </c>
      <c r="I56" s="87">
        <v>316000</v>
      </c>
      <c r="J56" s="200" t="s">
        <v>840</v>
      </c>
      <c r="K56" s="308" t="s">
        <v>667</v>
      </c>
      <c r="L56" s="201" t="s">
        <v>841</v>
      </c>
      <c r="M56" s="308">
        <v>12</v>
      </c>
      <c r="N56" s="156"/>
    </row>
    <row r="57" spans="1:14" s="157" customFormat="1" ht="15" customHeight="1">
      <c r="A57" s="161" t="s">
        <v>661</v>
      </c>
      <c r="B57" s="202" t="s">
        <v>842</v>
      </c>
      <c r="C57" s="84" t="s">
        <v>201</v>
      </c>
      <c r="D57" s="161" t="s">
        <v>662</v>
      </c>
      <c r="E57" s="161" t="s">
        <v>663</v>
      </c>
      <c r="F57" s="161" t="s">
        <v>664</v>
      </c>
      <c r="G57" s="161" t="s">
        <v>705</v>
      </c>
      <c r="H57" s="203" t="s">
        <v>843</v>
      </c>
      <c r="I57" s="87">
        <v>40200</v>
      </c>
      <c r="J57" s="200" t="s">
        <v>844</v>
      </c>
      <c r="K57" s="308" t="s">
        <v>667</v>
      </c>
      <c r="L57" s="201" t="s">
        <v>845</v>
      </c>
      <c r="M57" s="308">
        <v>5</v>
      </c>
      <c r="N57" s="156"/>
    </row>
    <row r="58" spans="1:14" s="157" customFormat="1" ht="15" customHeight="1">
      <c r="A58" s="161" t="s">
        <v>769</v>
      </c>
      <c r="B58" s="202" t="s">
        <v>842</v>
      </c>
      <c r="C58" s="84" t="s">
        <v>202</v>
      </c>
      <c r="D58" s="161" t="s">
        <v>675</v>
      </c>
      <c r="E58" s="161" t="s">
        <v>663</v>
      </c>
      <c r="F58" s="161" t="s">
        <v>664</v>
      </c>
      <c r="G58" s="161" t="s">
        <v>695</v>
      </c>
      <c r="H58" s="203" t="s">
        <v>846</v>
      </c>
      <c r="I58" s="87">
        <v>148000</v>
      </c>
      <c r="J58" s="200" t="s">
        <v>847</v>
      </c>
      <c r="K58" s="308" t="s">
        <v>672</v>
      </c>
      <c r="L58" s="201" t="s">
        <v>848</v>
      </c>
      <c r="M58" s="308">
        <v>6</v>
      </c>
      <c r="N58" s="156"/>
    </row>
    <row r="59" spans="1:14" s="157" customFormat="1" ht="15" customHeight="1">
      <c r="A59" s="161" t="s">
        <v>769</v>
      </c>
      <c r="B59" s="202" t="s">
        <v>838</v>
      </c>
      <c r="C59" s="84" t="s">
        <v>203</v>
      </c>
      <c r="D59" s="161" t="s">
        <v>675</v>
      </c>
      <c r="E59" s="161" t="s">
        <v>663</v>
      </c>
      <c r="F59" s="161" t="s">
        <v>669</v>
      </c>
      <c r="G59" s="161" t="s">
        <v>705</v>
      </c>
      <c r="H59" s="203" t="s">
        <v>849</v>
      </c>
      <c r="I59" s="87">
        <v>26400</v>
      </c>
      <c r="J59" s="200" t="s">
        <v>850</v>
      </c>
      <c r="K59" s="308" t="s">
        <v>667</v>
      </c>
      <c r="L59" s="201" t="s">
        <v>848</v>
      </c>
      <c r="M59" s="308">
        <v>6</v>
      </c>
      <c r="N59" s="156"/>
    </row>
    <row r="60" spans="1:14" s="157" customFormat="1" ht="15" customHeight="1">
      <c r="A60" s="161" t="s">
        <v>806</v>
      </c>
      <c r="B60" s="202" t="s">
        <v>851</v>
      </c>
      <c r="C60" s="84" t="s">
        <v>204</v>
      </c>
      <c r="D60" s="161" t="s">
        <v>675</v>
      </c>
      <c r="E60" s="161" t="s">
        <v>663</v>
      </c>
      <c r="F60" s="161" t="s">
        <v>664</v>
      </c>
      <c r="G60" s="161" t="s">
        <v>705</v>
      </c>
      <c r="H60" s="203" t="s">
        <v>852</v>
      </c>
      <c r="I60" s="87">
        <v>165500</v>
      </c>
      <c r="J60" s="200" t="s">
        <v>666</v>
      </c>
      <c r="K60" s="308" t="s">
        <v>672</v>
      </c>
      <c r="L60" s="201" t="s">
        <v>853</v>
      </c>
      <c r="M60" s="308">
        <v>6</v>
      </c>
      <c r="N60" s="156"/>
    </row>
    <row r="61" spans="1:14" s="157" customFormat="1" ht="15" customHeight="1">
      <c r="A61" s="161" t="s">
        <v>674</v>
      </c>
      <c r="B61" s="202" t="s">
        <v>854</v>
      </c>
      <c r="C61" s="84" t="s">
        <v>205</v>
      </c>
      <c r="D61" s="161" t="s">
        <v>662</v>
      </c>
      <c r="E61" s="161" t="s">
        <v>663</v>
      </c>
      <c r="F61" s="161" t="s">
        <v>669</v>
      </c>
      <c r="G61" s="161" t="s">
        <v>695</v>
      </c>
      <c r="H61" s="203" t="s">
        <v>855</v>
      </c>
      <c r="I61" s="87">
        <v>79800</v>
      </c>
      <c r="J61" s="200" t="s">
        <v>856</v>
      </c>
      <c r="K61" s="308" t="s">
        <v>672</v>
      </c>
      <c r="L61" s="201" t="s">
        <v>857</v>
      </c>
      <c r="M61" s="308">
        <v>12</v>
      </c>
      <c r="N61" s="156"/>
    </row>
    <row r="62" spans="1:14" s="157" customFormat="1" ht="15" customHeight="1">
      <c r="A62" s="161" t="s">
        <v>720</v>
      </c>
      <c r="B62" s="202" t="s">
        <v>858</v>
      </c>
      <c r="C62" s="84" t="s">
        <v>206</v>
      </c>
      <c r="D62" s="161" t="s">
        <v>675</v>
      </c>
      <c r="E62" s="161" t="s">
        <v>663</v>
      </c>
      <c r="F62" s="161" t="s">
        <v>669</v>
      </c>
      <c r="G62" s="161" t="s">
        <v>695</v>
      </c>
      <c r="H62" s="203" t="s">
        <v>859</v>
      </c>
      <c r="I62" s="87">
        <v>84000</v>
      </c>
      <c r="J62" s="200" t="s">
        <v>860</v>
      </c>
      <c r="K62" s="308" t="s">
        <v>672</v>
      </c>
      <c r="L62" s="201" t="s">
        <v>861</v>
      </c>
      <c r="M62" s="308">
        <v>7</v>
      </c>
      <c r="N62" s="156"/>
    </row>
    <row r="63" spans="1:14" s="157" customFormat="1" ht="15" customHeight="1">
      <c r="A63" s="161" t="s">
        <v>690</v>
      </c>
      <c r="B63" s="202" t="s">
        <v>862</v>
      </c>
      <c r="C63" s="84" t="s">
        <v>207</v>
      </c>
      <c r="D63" s="161" t="s">
        <v>675</v>
      </c>
      <c r="E63" s="161" t="s">
        <v>663</v>
      </c>
      <c r="F63" s="161" t="s">
        <v>669</v>
      </c>
      <c r="G63" s="161" t="s">
        <v>705</v>
      </c>
      <c r="H63" s="203" t="s">
        <v>863</v>
      </c>
      <c r="I63" s="87">
        <v>172770</v>
      </c>
      <c r="J63" s="200" t="s">
        <v>864</v>
      </c>
      <c r="K63" s="308" t="s">
        <v>667</v>
      </c>
      <c r="L63" s="204" t="s">
        <v>865</v>
      </c>
      <c r="M63" s="308">
        <v>10</v>
      </c>
      <c r="N63" s="156"/>
    </row>
    <row r="64" spans="1:14" s="157" customFormat="1" ht="15" customHeight="1">
      <c r="A64" s="207" t="s">
        <v>661</v>
      </c>
      <c r="B64" s="205" t="s">
        <v>866</v>
      </c>
      <c r="C64" s="206" t="s">
        <v>208</v>
      </c>
      <c r="D64" s="207" t="s">
        <v>662</v>
      </c>
      <c r="E64" s="207" t="s">
        <v>676</v>
      </c>
      <c r="F64" s="207" t="s">
        <v>664</v>
      </c>
      <c r="G64" s="207" t="s">
        <v>751</v>
      </c>
      <c r="H64" s="208" t="s">
        <v>867</v>
      </c>
      <c r="I64" s="241">
        <v>40000</v>
      </c>
      <c r="J64" s="208" t="s">
        <v>868</v>
      </c>
      <c r="K64" s="309" t="s">
        <v>672</v>
      </c>
      <c r="L64" s="209" t="s">
        <v>869</v>
      </c>
      <c r="M64" s="309">
        <v>10</v>
      </c>
      <c r="N64" s="156"/>
    </row>
    <row r="65" spans="1:14" s="157" customFormat="1" ht="15" customHeight="1">
      <c r="A65" s="161" t="s">
        <v>806</v>
      </c>
      <c r="B65" s="202" t="s">
        <v>870</v>
      </c>
      <c r="C65" s="84" t="s">
        <v>209</v>
      </c>
      <c r="D65" s="161" t="s">
        <v>662</v>
      </c>
      <c r="E65" s="161" t="s">
        <v>663</v>
      </c>
      <c r="F65" s="161" t="s">
        <v>664</v>
      </c>
      <c r="G65" s="161" t="s">
        <v>695</v>
      </c>
      <c r="H65" s="203" t="s">
        <v>871</v>
      </c>
      <c r="I65" s="87">
        <v>46700</v>
      </c>
      <c r="J65" s="200" t="s">
        <v>815</v>
      </c>
      <c r="K65" s="308" t="s">
        <v>667</v>
      </c>
      <c r="L65" s="201" t="s">
        <v>872</v>
      </c>
      <c r="M65" s="308">
        <v>6</v>
      </c>
      <c r="N65" s="156"/>
    </row>
    <row r="66" spans="1:14" s="157" customFormat="1" ht="15" customHeight="1">
      <c r="A66" s="161" t="s">
        <v>661</v>
      </c>
      <c r="B66" s="202" t="s">
        <v>873</v>
      </c>
      <c r="C66" s="84" t="s">
        <v>210</v>
      </c>
      <c r="D66" s="161" t="s">
        <v>662</v>
      </c>
      <c r="E66" s="161" t="s">
        <v>676</v>
      </c>
      <c r="F66" s="161" t="s">
        <v>664</v>
      </c>
      <c r="G66" s="161" t="s">
        <v>705</v>
      </c>
      <c r="H66" s="203" t="s">
        <v>196</v>
      </c>
      <c r="I66" s="87">
        <v>14000</v>
      </c>
      <c r="J66" s="200" t="s">
        <v>753</v>
      </c>
      <c r="K66" s="308" t="s">
        <v>667</v>
      </c>
      <c r="L66" s="201" t="s">
        <v>874</v>
      </c>
      <c r="M66" s="308">
        <v>4</v>
      </c>
      <c r="N66" s="156"/>
    </row>
    <row r="67" spans="1:14" s="157" customFormat="1" ht="15" customHeight="1">
      <c r="A67" s="131" t="s">
        <v>875</v>
      </c>
      <c r="B67" s="228" t="s">
        <v>219</v>
      </c>
      <c r="C67" s="228" t="s">
        <v>220</v>
      </c>
      <c r="D67" s="131" t="s">
        <v>675</v>
      </c>
      <c r="E67" s="131" t="s">
        <v>676</v>
      </c>
      <c r="F67" s="131" t="s">
        <v>669</v>
      </c>
      <c r="G67" s="131" t="s">
        <v>705</v>
      </c>
      <c r="H67" s="169" t="s">
        <v>827</v>
      </c>
      <c r="I67" s="229">
        <v>134500</v>
      </c>
      <c r="J67" s="230" t="s">
        <v>876</v>
      </c>
      <c r="K67" s="310" t="s">
        <v>667</v>
      </c>
      <c r="L67" s="155" t="s">
        <v>877</v>
      </c>
      <c r="M67" s="310">
        <v>7</v>
      </c>
      <c r="N67" s="156"/>
    </row>
    <row r="68" spans="1:14" s="157" customFormat="1" ht="15" customHeight="1">
      <c r="A68" s="131" t="s">
        <v>661</v>
      </c>
      <c r="B68" s="228" t="s">
        <v>221</v>
      </c>
      <c r="C68" s="228" t="s">
        <v>222</v>
      </c>
      <c r="D68" s="131" t="s">
        <v>662</v>
      </c>
      <c r="E68" s="131" t="s">
        <v>663</v>
      </c>
      <c r="F68" s="131" t="s">
        <v>669</v>
      </c>
      <c r="G68" s="131" t="s">
        <v>695</v>
      </c>
      <c r="H68" s="169" t="s">
        <v>827</v>
      </c>
      <c r="I68" s="229">
        <v>65000</v>
      </c>
      <c r="J68" s="230" t="s">
        <v>878</v>
      </c>
      <c r="K68" s="310" t="s">
        <v>672</v>
      </c>
      <c r="L68" s="155" t="s">
        <v>879</v>
      </c>
      <c r="M68" s="310">
        <v>7</v>
      </c>
      <c r="N68" s="156"/>
    </row>
    <row r="69" spans="1:14" s="157" customFormat="1" ht="15" customHeight="1">
      <c r="A69" s="131" t="s">
        <v>813</v>
      </c>
      <c r="B69" s="228" t="s">
        <v>223</v>
      </c>
      <c r="C69" s="228" t="s">
        <v>224</v>
      </c>
      <c r="D69" s="131" t="s">
        <v>662</v>
      </c>
      <c r="E69" s="131" t="s">
        <v>663</v>
      </c>
      <c r="F69" s="131" t="s">
        <v>669</v>
      </c>
      <c r="G69" s="131" t="s">
        <v>705</v>
      </c>
      <c r="H69" s="169" t="s">
        <v>880</v>
      </c>
      <c r="I69" s="229">
        <v>57000</v>
      </c>
      <c r="J69" s="230" t="s">
        <v>878</v>
      </c>
      <c r="K69" s="310" t="s">
        <v>667</v>
      </c>
      <c r="L69" s="155" t="s">
        <v>881</v>
      </c>
      <c r="M69" s="310">
        <v>3</v>
      </c>
      <c r="N69" s="156"/>
    </row>
    <row r="70" spans="1:14" s="157" customFormat="1" ht="15" customHeight="1">
      <c r="A70" s="131" t="s">
        <v>690</v>
      </c>
      <c r="B70" s="228" t="s">
        <v>223</v>
      </c>
      <c r="C70" s="228" t="s">
        <v>225</v>
      </c>
      <c r="D70" s="131" t="s">
        <v>675</v>
      </c>
      <c r="E70" s="131" t="s">
        <v>676</v>
      </c>
      <c r="F70" s="131" t="s">
        <v>664</v>
      </c>
      <c r="G70" s="131" t="s">
        <v>705</v>
      </c>
      <c r="H70" s="169" t="s">
        <v>882</v>
      </c>
      <c r="I70" s="229">
        <v>356000</v>
      </c>
      <c r="J70" s="230" t="s">
        <v>883</v>
      </c>
      <c r="K70" s="310" t="s">
        <v>672</v>
      </c>
      <c r="L70" s="158" t="s">
        <v>884</v>
      </c>
      <c r="M70" s="310">
        <v>12</v>
      </c>
      <c r="N70" s="156"/>
    </row>
    <row r="71" spans="1:14" s="157" customFormat="1" ht="15" customHeight="1">
      <c r="A71" s="215" t="s">
        <v>661</v>
      </c>
      <c r="B71" s="214" t="s">
        <v>226</v>
      </c>
      <c r="C71" s="214" t="s">
        <v>227</v>
      </c>
      <c r="D71" s="215" t="s">
        <v>675</v>
      </c>
      <c r="E71" s="215" t="s">
        <v>676</v>
      </c>
      <c r="F71" s="215" t="s">
        <v>664</v>
      </c>
      <c r="G71" s="215" t="s">
        <v>885</v>
      </c>
      <c r="H71" s="224" t="s">
        <v>886</v>
      </c>
      <c r="I71" s="218">
        <v>41500</v>
      </c>
      <c r="J71" s="219" t="s">
        <v>753</v>
      </c>
      <c r="K71" s="311" t="s">
        <v>672</v>
      </c>
      <c r="L71" s="226" t="s">
        <v>887</v>
      </c>
      <c r="M71" s="311">
        <v>10</v>
      </c>
      <c r="N71" s="156"/>
    </row>
    <row r="72" spans="1:14" s="157" customFormat="1" ht="15" customHeight="1">
      <c r="A72" s="131" t="s">
        <v>888</v>
      </c>
      <c r="B72" s="228" t="s">
        <v>233</v>
      </c>
      <c r="C72" s="228" t="s">
        <v>234</v>
      </c>
      <c r="D72" s="131" t="s">
        <v>662</v>
      </c>
      <c r="E72" s="131" t="s">
        <v>663</v>
      </c>
      <c r="F72" s="131" t="s">
        <v>669</v>
      </c>
      <c r="G72" s="131" t="s">
        <v>705</v>
      </c>
      <c r="H72" s="169" t="s">
        <v>889</v>
      </c>
      <c r="I72" s="229">
        <v>75000</v>
      </c>
      <c r="J72" s="230" t="s">
        <v>890</v>
      </c>
      <c r="K72" s="310" t="s">
        <v>672</v>
      </c>
      <c r="L72" s="158" t="s">
        <v>891</v>
      </c>
      <c r="M72" s="310">
        <v>4</v>
      </c>
      <c r="N72" s="156"/>
    </row>
    <row r="73" spans="1:14" s="157" customFormat="1" ht="15" customHeight="1">
      <c r="A73" s="131" t="s">
        <v>661</v>
      </c>
      <c r="B73" s="228" t="s">
        <v>228</v>
      </c>
      <c r="C73" s="228" t="s">
        <v>229</v>
      </c>
      <c r="D73" s="131" t="s">
        <v>662</v>
      </c>
      <c r="E73" s="131" t="s">
        <v>676</v>
      </c>
      <c r="F73" s="131" t="s">
        <v>669</v>
      </c>
      <c r="G73" s="131" t="s">
        <v>695</v>
      </c>
      <c r="H73" s="169" t="s">
        <v>892</v>
      </c>
      <c r="I73" s="229">
        <v>154000</v>
      </c>
      <c r="J73" s="230" t="s">
        <v>893</v>
      </c>
      <c r="K73" s="310" t="s">
        <v>672</v>
      </c>
      <c r="L73" s="155" t="s">
        <v>894</v>
      </c>
      <c r="M73" s="310">
        <v>6</v>
      </c>
      <c r="N73" s="156"/>
    </row>
    <row r="74" spans="1:14" s="67" customFormat="1">
      <c r="A74" s="161" t="s">
        <v>674</v>
      </c>
      <c r="B74" s="202" t="s">
        <v>895</v>
      </c>
      <c r="C74" s="242" t="s">
        <v>258</v>
      </c>
      <c r="D74" s="161" t="s">
        <v>662</v>
      </c>
      <c r="E74" s="161" t="s">
        <v>676</v>
      </c>
      <c r="F74" s="161" t="s">
        <v>664</v>
      </c>
      <c r="G74" s="161" t="s">
        <v>705</v>
      </c>
      <c r="H74" s="203" t="s">
        <v>896</v>
      </c>
      <c r="I74" s="87">
        <v>33500</v>
      </c>
      <c r="J74" s="200" t="s">
        <v>897</v>
      </c>
      <c r="K74" s="308" t="s">
        <v>667</v>
      </c>
      <c r="L74" s="248" t="s">
        <v>898</v>
      </c>
      <c r="M74" s="249">
        <v>7</v>
      </c>
    </row>
    <row r="75" spans="1:14" s="320" customFormat="1">
      <c r="A75" s="313" t="s">
        <v>674</v>
      </c>
      <c r="B75" s="313" t="s">
        <v>895</v>
      </c>
      <c r="C75" s="314">
        <v>0.51254629629629633</v>
      </c>
      <c r="D75" s="313" t="s">
        <v>662</v>
      </c>
      <c r="E75" s="313" t="s">
        <v>676</v>
      </c>
      <c r="F75" s="313" t="s">
        <v>664</v>
      </c>
      <c r="G75" s="313" t="s">
        <v>695</v>
      </c>
      <c r="H75" s="315" t="s">
        <v>899</v>
      </c>
      <c r="I75" s="316">
        <v>59500</v>
      </c>
      <c r="J75" s="315" t="s">
        <v>900</v>
      </c>
      <c r="K75" s="317" t="s">
        <v>672</v>
      </c>
      <c r="L75" s="318" t="s">
        <v>901</v>
      </c>
      <c r="M75" s="319">
        <v>5</v>
      </c>
    </row>
    <row r="76" spans="1:14" s="67" customFormat="1" ht="13.5">
      <c r="A76" s="161" t="s">
        <v>758</v>
      </c>
      <c r="B76" s="202" t="s">
        <v>251</v>
      </c>
      <c r="C76" s="242">
        <v>0.53174768518518511</v>
      </c>
      <c r="D76" s="161" t="s">
        <v>662</v>
      </c>
      <c r="E76" s="161" t="s">
        <v>676</v>
      </c>
      <c r="F76" s="161" t="s">
        <v>669</v>
      </c>
      <c r="G76" s="161" t="s">
        <v>695</v>
      </c>
      <c r="H76" s="290" t="s">
        <v>902</v>
      </c>
      <c r="I76" s="87">
        <v>40500</v>
      </c>
      <c r="J76" s="200" t="s">
        <v>693</v>
      </c>
      <c r="K76" s="308" t="s">
        <v>672</v>
      </c>
      <c r="L76" s="247" t="s">
        <v>903</v>
      </c>
      <c r="M76" s="249">
        <v>9</v>
      </c>
    </row>
    <row r="77" spans="1:14" s="244" customFormat="1" ht="12.75">
      <c r="A77" s="207" t="s">
        <v>904</v>
      </c>
      <c r="B77" s="207" t="s">
        <v>252</v>
      </c>
      <c r="C77" s="243" t="s">
        <v>259</v>
      </c>
      <c r="D77" s="207" t="s">
        <v>662</v>
      </c>
      <c r="E77" s="207" t="s">
        <v>663</v>
      </c>
      <c r="F77" s="207" t="s">
        <v>685</v>
      </c>
      <c r="G77" s="207" t="s">
        <v>692</v>
      </c>
      <c r="H77" s="263" t="s">
        <v>905</v>
      </c>
      <c r="I77" s="241">
        <v>45400</v>
      </c>
      <c r="J77" s="208" t="s">
        <v>906</v>
      </c>
      <c r="K77" s="309" t="s">
        <v>667</v>
      </c>
      <c r="L77" s="246" t="s">
        <v>907</v>
      </c>
      <c r="M77" s="250">
        <v>4</v>
      </c>
    </row>
    <row r="78" spans="1:14" s="67" customFormat="1">
      <c r="A78" s="161" t="s">
        <v>734</v>
      </c>
      <c r="B78" s="202" t="s">
        <v>253</v>
      </c>
      <c r="C78" s="242" t="s">
        <v>260</v>
      </c>
      <c r="D78" s="161" t="s">
        <v>675</v>
      </c>
      <c r="E78" s="161" t="s">
        <v>676</v>
      </c>
      <c r="F78" s="161" t="s">
        <v>669</v>
      </c>
      <c r="G78" s="161" t="s">
        <v>705</v>
      </c>
      <c r="H78" s="288" t="s">
        <v>908</v>
      </c>
      <c r="I78" s="87">
        <v>341000</v>
      </c>
      <c r="J78" s="200" t="s">
        <v>909</v>
      </c>
      <c r="K78" s="308" t="s">
        <v>667</v>
      </c>
      <c r="L78" s="248" t="s">
        <v>910</v>
      </c>
      <c r="M78" s="249">
        <v>12</v>
      </c>
    </row>
    <row r="79" spans="1:14" s="67" customFormat="1" ht="13.5">
      <c r="A79" s="161" t="s">
        <v>674</v>
      </c>
      <c r="B79" s="202" t="s">
        <v>254</v>
      </c>
      <c r="C79" s="242" t="s">
        <v>261</v>
      </c>
      <c r="D79" s="161" t="s">
        <v>675</v>
      </c>
      <c r="E79" s="161" t="s">
        <v>676</v>
      </c>
      <c r="F79" s="161" t="s">
        <v>669</v>
      </c>
      <c r="G79" s="161" t="s">
        <v>705</v>
      </c>
      <c r="H79" s="290" t="s">
        <v>911</v>
      </c>
      <c r="I79" s="87">
        <v>104000</v>
      </c>
      <c r="J79" s="200" t="s">
        <v>912</v>
      </c>
      <c r="K79" s="308" t="s">
        <v>667</v>
      </c>
      <c r="L79" s="247" t="s">
        <v>913</v>
      </c>
      <c r="M79" s="249">
        <v>6</v>
      </c>
    </row>
    <row r="80" spans="1:14" s="67" customFormat="1" ht="13.5">
      <c r="A80" s="161" t="s">
        <v>674</v>
      </c>
      <c r="B80" s="202" t="s">
        <v>255</v>
      </c>
      <c r="C80" s="242" t="s">
        <v>262</v>
      </c>
      <c r="D80" s="161" t="s">
        <v>675</v>
      </c>
      <c r="E80" s="161" t="s">
        <v>663</v>
      </c>
      <c r="F80" s="161" t="s">
        <v>664</v>
      </c>
      <c r="G80" s="161" t="s">
        <v>695</v>
      </c>
      <c r="H80" s="290" t="s">
        <v>911</v>
      </c>
      <c r="I80" s="87">
        <v>77000</v>
      </c>
      <c r="J80" s="200" t="s">
        <v>914</v>
      </c>
      <c r="K80" s="308" t="s">
        <v>667</v>
      </c>
      <c r="L80" s="247" t="s">
        <v>915</v>
      </c>
      <c r="M80" s="249">
        <v>6</v>
      </c>
    </row>
    <row r="81" spans="1:13" s="67" customFormat="1" ht="13.5">
      <c r="A81" s="207" t="s">
        <v>661</v>
      </c>
      <c r="B81" s="207" t="s">
        <v>256</v>
      </c>
      <c r="C81" s="243" t="s">
        <v>263</v>
      </c>
      <c r="D81" s="207" t="s">
        <v>662</v>
      </c>
      <c r="E81" s="207" t="s">
        <v>663</v>
      </c>
      <c r="F81" s="207" t="s">
        <v>664</v>
      </c>
      <c r="G81" s="207" t="s">
        <v>885</v>
      </c>
      <c r="H81" s="291" t="s">
        <v>916</v>
      </c>
      <c r="I81" s="241">
        <v>47500</v>
      </c>
      <c r="J81" s="208" t="s">
        <v>917</v>
      </c>
      <c r="K81" s="309" t="s">
        <v>672</v>
      </c>
      <c r="L81" s="246" t="s">
        <v>918</v>
      </c>
      <c r="M81" s="249">
        <v>10</v>
      </c>
    </row>
    <row r="82" spans="1:13" s="67" customFormat="1" ht="12.75">
      <c r="A82" s="161" t="s">
        <v>661</v>
      </c>
      <c r="B82" s="202" t="s">
        <v>256</v>
      </c>
      <c r="C82" s="242" t="s">
        <v>264</v>
      </c>
      <c r="D82" s="161" t="s">
        <v>662</v>
      </c>
      <c r="E82" s="161" t="s">
        <v>676</v>
      </c>
      <c r="F82" s="161" t="s">
        <v>669</v>
      </c>
      <c r="G82" s="161" t="s">
        <v>695</v>
      </c>
      <c r="H82" s="203" t="s">
        <v>919</v>
      </c>
      <c r="I82" s="87">
        <v>108000</v>
      </c>
      <c r="J82" s="200" t="s">
        <v>920</v>
      </c>
      <c r="K82" s="308" t="s">
        <v>672</v>
      </c>
      <c r="L82" s="321" t="s">
        <v>921</v>
      </c>
      <c r="M82" s="249">
        <v>6</v>
      </c>
    </row>
    <row r="83" spans="1:13" s="67" customFormat="1" ht="13.5">
      <c r="A83" s="161" t="s">
        <v>674</v>
      </c>
      <c r="B83" s="202" t="s">
        <v>257</v>
      </c>
      <c r="C83" s="242" t="s">
        <v>265</v>
      </c>
      <c r="D83" s="161" t="s">
        <v>662</v>
      </c>
      <c r="E83" s="161" t="s">
        <v>663</v>
      </c>
      <c r="F83" s="161" t="s">
        <v>669</v>
      </c>
      <c r="G83" s="161" t="s">
        <v>705</v>
      </c>
      <c r="H83" s="290" t="s">
        <v>922</v>
      </c>
      <c r="I83" s="87">
        <v>198000</v>
      </c>
      <c r="J83" s="200" t="s">
        <v>923</v>
      </c>
      <c r="K83" s="308" t="s">
        <v>667</v>
      </c>
      <c r="L83" s="247" t="s">
        <v>924</v>
      </c>
      <c r="M83" s="249">
        <v>12</v>
      </c>
    </row>
    <row r="84" spans="1:13" s="67" customFormat="1">
      <c r="A84" s="161" t="s">
        <v>674</v>
      </c>
      <c r="B84" s="202" t="s">
        <v>257</v>
      </c>
      <c r="C84" s="242" t="s">
        <v>266</v>
      </c>
      <c r="D84" s="161" t="s">
        <v>675</v>
      </c>
      <c r="E84" s="161" t="s">
        <v>676</v>
      </c>
      <c r="F84" s="161" t="s">
        <v>669</v>
      </c>
      <c r="G84" s="161" t="s">
        <v>695</v>
      </c>
      <c r="H84" s="288" t="s">
        <v>925</v>
      </c>
      <c r="I84" s="87">
        <v>126200</v>
      </c>
      <c r="J84" s="200" t="s">
        <v>926</v>
      </c>
      <c r="K84" s="308" t="s">
        <v>672</v>
      </c>
      <c r="L84" s="248" t="s">
        <v>927</v>
      </c>
      <c r="M84" s="249">
        <v>5</v>
      </c>
    </row>
    <row r="85" spans="1:13" s="320" customFormat="1">
      <c r="A85" s="313" t="s">
        <v>661</v>
      </c>
      <c r="B85" s="313" t="s">
        <v>928</v>
      </c>
      <c r="C85" s="314">
        <v>0.53281250000000002</v>
      </c>
      <c r="D85" s="313" t="s">
        <v>662</v>
      </c>
      <c r="E85" s="313" t="s">
        <v>663</v>
      </c>
      <c r="F85" s="313" t="s">
        <v>669</v>
      </c>
      <c r="G85" s="313" t="s">
        <v>705</v>
      </c>
      <c r="H85" s="288" t="s">
        <v>929</v>
      </c>
      <c r="I85" s="316">
        <v>14500</v>
      </c>
      <c r="J85" s="315" t="s">
        <v>917</v>
      </c>
      <c r="K85" s="317" t="s">
        <v>667</v>
      </c>
      <c r="L85" s="318" t="s">
        <v>930</v>
      </c>
      <c r="M85" s="319">
        <v>4</v>
      </c>
    </row>
    <row r="86" spans="1:13">
      <c r="A86" s="161" t="s">
        <v>720</v>
      </c>
      <c r="B86" s="202" t="s">
        <v>242</v>
      </c>
      <c r="C86" s="242" t="s">
        <v>246</v>
      </c>
      <c r="D86" s="161" t="s">
        <v>675</v>
      </c>
      <c r="E86" s="161" t="s">
        <v>663</v>
      </c>
      <c r="F86" s="161" t="s">
        <v>669</v>
      </c>
      <c r="G86" s="161" t="s">
        <v>705</v>
      </c>
      <c r="H86" s="288" t="s">
        <v>931</v>
      </c>
      <c r="I86" s="87">
        <v>504830</v>
      </c>
      <c r="J86" s="200" t="s">
        <v>932</v>
      </c>
      <c r="K86" s="308" t="s">
        <v>672</v>
      </c>
      <c r="L86" s="248" t="s">
        <v>933</v>
      </c>
      <c r="M86" s="249">
        <v>17</v>
      </c>
    </row>
    <row r="87" spans="1:13" s="245" customFormat="1">
      <c r="A87" s="207" t="s">
        <v>701</v>
      </c>
      <c r="B87" s="207" t="s">
        <v>242</v>
      </c>
      <c r="C87" s="243" t="s">
        <v>247</v>
      </c>
      <c r="D87" s="207" t="s">
        <v>662</v>
      </c>
      <c r="E87" s="207" t="s">
        <v>663</v>
      </c>
      <c r="F87" s="207" t="s">
        <v>764</v>
      </c>
      <c r="G87" s="207" t="s">
        <v>692</v>
      </c>
      <c r="H87" s="289" t="s">
        <v>934</v>
      </c>
      <c r="I87" s="241">
        <v>77800</v>
      </c>
      <c r="J87" s="208" t="s">
        <v>935</v>
      </c>
      <c r="K87" s="309" t="s">
        <v>667</v>
      </c>
      <c r="L87" s="251" t="s">
        <v>936</v>
      </c>
      <c r="M87" s="250">
        <v>12</v>
      </c>
    </row>
    <row r="88" spans="1:13">
      <c r="A88" s="161" t="s">
        <v>727</v>
      </c>
      <c r="B88" s="202" t="s">
        <v>243</v>
      </c>
      <c r="C88" s="242" t="s">
        <v>248</v>
      </c>
      <c r="D88" s="161" t="s">
        <v>662</v>
      </c>
      <c r="E88" s="161" t="s">
        <v>663</v>
      </c>
      <c r="F88" s="161" t="s">
        <v>669</v>
      </c>
      <c r="G88" s="161" t="s">
        <v>705</v>
      </c>
      <c r="H88" s="288" t="s">
        <v>937</v>
      </c>
      <c r="I88" s="87">
        <v>118000</v>
      </c>
      <c r="J88" s="200" t="s">
        <v>938</v>
      </c>
      <c r="K88" s="308" t="s">
        <v>672</v>
      </c>
      <c r="L88" s="248" t="s">
        <v>939</v>
      </c>
      <c r="M88" s="249">
        <v>4</v>
      </c>
    </row>
    <row r="89" spans="1:13">
      <c r="A89" s="161" t="s">
        <v>745</v>
      </c>
      <c r="B89" s="202" t="s">
        <v>244</v>
      </c>
      <c r="C89" s="242" t="s">
        <v>249</v>
      </c>
      <c r="D89" s="161" t="s">
        <v>675</v>
      </c>
      <c r="E89" s="161" t="s">
        <v>676</v>
      </c>
      <c r="F89" s="161" t="s">
        <v>664</v>
      </c>
      <c r="G89" s="161" t="s">
        <v>705</v>
      </c>
      <c r="H89" s="288" t="s">
        <v>940</v>
      </c>
      <c r="I89" s="87">
        <v>18000</v>
      </c>
      <c r="J89" s="200" t="s">
        <v>941</v>
      </c>
      <c r="K89" s="308" t="s">
        <v>672</v>
      </c>
      <c r="L89" s="248" t="s">
        <v>942</v>
      </c>
      <c r="M89" s="249">
        <v>5</v>
      </c>
    </row>
    <row r="90" spans="1:13">
      <c r="A90" s="161" t="s">
        <v>661</v>
      </c>
      <c r="B90" s="202" t="s">
        <v>245</v>
      </c>
      <c r="C90" s="242" t="s">
        <v>250</v>
      </c>
      <c r="D90" s="161" t="s">
        <v>675</v>
      </c>
      <c r="E90" s="161" t="s">
        <v>676</v>
      </c>
      <c r="F90" s="161" t="s">
        <v>669</v>
      </c>
      <c r="G90" s="161" t="s">
        <v>705</v>
      </c>
      <c r="H90" s="288" t="s">
        <v>943</v>
      </c>
      <c r="I90" s="87">
        <v>29300</v>
      </c>
      <c r="J90" s="200" t="s">
        <v>944</v>
      </c>
      <c r="K90" s="308" t="s">
        <v>672</v>
      </c>
      <c r="L90" s="248" t="s">
        <v>945</v>
      </c>
      <c r="M90" s="249">
        <v>2</v>
      </c>
    </row>
    <row r="91" spans="1:13">
      <c r="A91" s="131" t="s">
        <v>701</v>
      </c>
      <c r="B91" s="252" t="s">
        <v>267</v>
      </c>
      <c r="C91" s="253" t="s">
        <v>271</v>
      </c>
      <c r="D91" s="131" t="s">
        <v>675</v>
      </c>
      <c r="E91" s="131" t="s">
        <v>676</v>
      </c>
      <c r="F91" s="131" t="s">
        <v>669</v>
      </c>
      <c r="G91" s="131" t="s">
        <v>705</v>
      </c>
      <c r="H91" s="254" t="s">
        <v>946</v>
      </c>
      <c r="I91" s="255">
        <v>239610</v>
      </c>
      <c r="J91" s="169" t="s">
        <v>947</v>
      </c>
      <c r="K91" s="310" t="s">
        <v>667</v>
      </c>
      <c r="L91" s="256" t="s">
        <v>948</v>
      </c>
      <c r="M91" s="257">
        <v>12</v>
      </c>
    </row>
    <row r="92" spans="1:13">
      <c r="A92" s="131" t="s">
        <v>674</v>
      </c>
      <c r="B92" s="252" t="s">
        <v>268</v>
      </c>
      <c r="C92" s="253" t="s">
        <v>272</v>
      </c>
      <c r="D92" s="131" t="s">
        <v>662</v>
      </c>
      <c r="E92" s="131" t="s">
        <v>663</v>
      </c>
      <c r="F92" s="131" t="s">
        <v>669</v>
      </c>
      <c r="G92" s="131" t="s">
        <v>695</v>
      </c>
      <c r="H92" s="287" t="s">
        <v>949</v>
      </c>
      <c r="I92" s="255">
        <v>316300</v>
      </c>
      <c r="J92" s="169" t="s">
        <v>950</v>
      </c>
      <c r="K92" s="310" t="s">
        <v>667</v>
      </c>
      <c r="L92" s="256" t="s">
        <v>951</v>
      </c>
      <c r="M92" s="257">
        <v>11</v>
      </c>
    </row>
    <row r="93" spans="1:13">
      <c r="A93" s="131" t="s">
        <v>758</v>
      </c>
      <c r="B93" s="252" t="s">
        <v>269</v>
      </c>
      <c r="C93" s="253" t="s">
        <v>273</v>
      </c>
      <c r="D93" s="131" t="s">
        <v>662</v>
      </c>
      <c r="E93" s="131" t="s">
        <v>676</v>
      </c>
      <c r="F93" s="131" t="s">
        <v>664</v>
      </c>
      <c r="G93" s="131" t="s">
        <v>695</v>
      </c>
      <c r="H93" s="254" t="s">
        <v>952</v>
      </c>
      <c r="I93" s="255">
        <v>39950</v>
      </c>
      <c r="J93" s="169" t="s">
        <v>953</v>
      </c>
      <c r="K93" s="310" t="s">
        <v>667</v>
      </c>
      <c r="L93" s="256" t="s">
        <v>954</v>
      </c>
      <c r="M93" s="258">
        <v>8</v>
      </c>
    </row>
    <row r="94" spans="1:13">
      <c r="A94" s="131" t="s">
        <v>720</v>
      </c>
      <c r="B94" s="252" t="s">
        <v>270</v>
      </c>
      <c r="C94" s="253" t="s">
        <v>274</v>
      </c>
      <c r="D94" s="131" t="s">
        <v>675</v>
      </c>
      <c r="E94" s="131" t="s">
        <v>663</v>
      </c>
      <c r="F94" s="131" t="s">
        <v>664</v>
      </c>
      <c r="G94" s="131" t="s">
        <v>695</v>
      </c>
      <c r="H94" s="254" t="s">
        <v>952</v>
      </c>
      <c r="I94" s="255">
        <v>39500</v>
      </c>
      <c r="J94" s="169" t="s">
        <v>955</v>
      </c>
      <c r="K94" s="310" t="s">
        <v>667</v>
      </c>
      <c r="L94" s="256" t="s">
        <v>954</v>
      </c>
      <c r="M94" s="258">
        <v>8</v>
      </c>
    </row>
    <row r="95" spans="1:13">
      <c r="A95" s="131" t="s">
        <v>674</v>
      </c>
      <c r="B95" s="252" t="s">
        <v>956</v>
      </c>
      <c r="C95" s="253">
        <v>0.51695601851851858</v>
      </c>
      <c r="D95" s="131" t="s">
        <v>675</v>
      </c>
      <c r="E95" s="131" t="s">
        <v>676</v>
      </c>
      <c r="F95" s="131" t="s">
        <v>664</v>
      </c>
      <c r="G95" s="131" t="s">
        <v>705</v>
      </c>
      <c r="H95" s="286" t="s">
        <v>957</v>
      </c>
      <c r="I95" s="255">
        <v>83500</v>
      </c>
      <c r="J95" s="169" t="s">
        <v>958</v>
      </c>
      <c r="K95" s="259" t="s">
        <v>959</v>
      </c>
      <c r="L95" s="264" t="s">
        <v>960</v>
      </c>
      <c r="M95" s="258">
        <v>2</v>
      </c>
    </row>
    <row r="96" spans="1:13">
      <c r="A96" s="131" t="s">
        <v>279</v>
      </c>
      <c r="B96" s="252" t="s">
        <v>281</v>
      </c>
      <c r="C96" s="253" t="s">
        <v>282</v>
      </c>
      <c r="D96" s="131" t="s">
        <v>662</v>
      </c>
      <c r="E96" s="131" t="s">
        <v>676</v>
      </c>
      <c r="F96" s="131" t="s">
        <v>664</v>
      </c>
      <c r="G96" s="131" t="s">
        <v>695</v>
      </c>
      <c r="H96" s="254" t="s">
        <v>961</v>
      </c>
      <c r="I96" s="255">
        <v>195200</v>
      </c>
      <c r="J96" s="169" t="s">
        <v>962</v>
      </c>
      <c r="K96" s="259" t="s">
        <v>672</v>
      </c>
      <c r="L96" s="265" t="s">
        <v>963</v>
      </c>
      <c r="M96" s="258">
        <v>15</v>
      </c>
    </row>
    <row r="97" spans="1:13">
      <c r="A97" s="131" t="s">
        <v>276</v>
      </c>
      <c r="B97" s="252" t="s">
        <v>281</v>
      </c>
      <c r="C97" s="253" t="s">
        <v>283</v>
      </c>
      <c r="D97" s="131" t="s">
        <v>662</v>
      </c>
      <c r="E97" s="131" t="s">
        <v>676</v>
      </c>
      <c r="F97" s="131" t="s">
        <v>299</v>
      </c>
      <c r="G97" s="131" t="s">
        <v>152</v>
      </c>
      <c r="H97" s="254" t="s">
        <v>964</v>
      </c>
      <c r="I97" s="255">
        <v>215000</v>
      </c>
      <c r="J97" s="169" t="s">
        <v>303</v>
      </c>
      <c r="K97" s="259" t="s">
        <v>672</v>
      </c>
      <c r="L97" s="264" t="s">
        <v>311</v>
      </c>
      <c r="M97" s="258">
        <v>8</v>
      </c>
    </row>
    <row r="98" spans="1:13">
      <c r="A98" s="131" t="s">
        <v>276</v>
      </c>
      <c r="B98" s="252" t="s">
        <v>284</v>
      </c>
      <c r="C98" s="253" t="s">
        <v>285</v>
      </c>
      <c r="D98" s="131" t="s">
        <v>675</v>
      </c>
      <c r="E98" s="131" t="s">
        <v>663</v>
      </c>
      <c r="F98" s="131" t="s">
        <v>299</v>
      </c>
      <c r="G98" s="131" t="s">
        <v>152</v>
      </c>
      <c r="H98" s="254" t="s">
        <v>300</v>
      </c>
      <c r="I98" s="255">
        <v>131200</v>
      </c>
      <c r="J98" s="169" t="s">
        <v>965</v>
      </c>
      <c r="K98" s="259" t="s">
        <v>667</v>
      </c>
      <c r="L98" s="264" t="s">
        <v>312</v>
      </c>
      <c r="M98" s="258"/>
    </row>
    <row r="99" spans="1:13">
      <c r="A99" s="131" t="s">
        <v>276</v>
      </c>
      <c r="B99" s="252" t="s">
        <v>286</v>
      </c>
      <c r="C99" s="253" t="s">
        <v>287</v>
      </c>
      <c r="D99" s="131" t="s">
        <v>662</v>
      </c>
      <c r="E99" s="131" t="s">
        <v>676</v>
      </c>
      <c r="F99" s="131" t="s">
        <v>299</v>
      </c>
      <c r="G99" s="131" t="s">
        <v>152</v>
      </c>
      <c r="H99" s="254" t="s">
        <v>300</v>
      </c>
      <c r="I99" s="255">
        <v>80000</v>
      </c>
      <c r="J99" s="169" t="s">
        <v>305</v>
      </c>
      <c r="K99" s="259" t="s">
        <v>667</v>
      </c>
      <c r="L99" s="264" t="s">
        <v>312</v>
      </c>
      <c r="M99" s="258"/>
    </row>
    <row r="100" spans="1:13">
      <c r="A100" s="131" t="s">
        <v>276</v>
      </c>
      <c r="B100" s="252" t="s">
        <v>286</v>
      </c>
      <c r="C100" s="253" t="s">
        <v>288</v>
      </c>
      <c r="D100" s="131" t="s">
        <v>662</v>
      </c>
      <c r="E100" s="131" t="s">
        <v>663</v>
      </c>
      <c r="F100" s="131" t="s">
        <v>299</v>
      </c>
      <c r="G100" s="131" t="s">
        <v>152</v>
      </c>
      <c r="H100" s="254" t="s">
        <v>563</v>
      </c>
      <c r="I100" s="255">
        <v>38800</v>
      </c>
      <c r="J100" s="169" t="s">
        <v>306</v>
      </c>
      <c r="K100" s="259" t="s">
        <v>672</v>
      </c>
      <c r="L100" s="264" t="s">
        <v>313</v>
      </c>
      <c r="M100" s="258">
        <v>8</v>
      </c>
    </row>
    <row r="101" spans="1:13">
      <c r="A101" s="131" t="s">
        <v>276</v>
      </c>
      <c r="B101" s="252" t="s">
        <v>286</v>
      </c>
      <c r="C101" s="253" t="s">
        <v>289</v>
      </c>
      <c r="D101" s="131" t="s">
        <v>675</v>
      </c>
      <c r="E101" s="131" t="s">
        <v>663</v>
      </c>
      <c r="F101" s="131" t="s">
        <v>299</v>
      </c>
      <c r="G101" s="131" t="s">
        <v>152</v>
      </c>
      <c r="H101" s="254" t="s">
        <v>300</v>
      </c>
      <c r="I101" s="255">
        <v>30000</v>
      </c>
      <c r="J101" s="169" t="s">
        <v>307</v>
      </c>
      <c r="K101" s="259" t="s">
        <v>672</v>
      </c>
      <c r="L101" s="264" t="s">
        <v>312</v>
      </c>
      <c r="M101" s="258"/>
    </row>
    <row r="102" spans="1:13">
      <c r="A102" s="131" t="s">
        <v>276</v>
      </c>
      <c r="B102" s="252" t="s">
        <v>290</v>
      </c>
      <c r="C102" s="253" t="s">
        <v>291</v>
      </c>
      <c r="D102" s="357" t="s">
        <v>662</v>
      </c>
      <c r="E102" s="357" t="s">
        <v>676</v>
      </c>
      <c r="F102" s="357" t="s">
        <v>764</v>
      </c>
      <c r="G102" s="357" t="s">
        <v>765</v>
      </c>
      <c r="H102" s="359" t="s">
        <v>966</v>
      </c>
      <c r="I102" s="360">
        <v>32000</v>
      </c>
      <c r="J102" s="359" t="s">
        <v>308</v>
      </c>
      <c r="K102" s="361" t="s">
        <v>667</v>
      </c>
      <c r="L102" s="362" t="s">
        <v>314</v>
      </c>
      <c r="M102" s="363">
        <v>1</v>
      </c>
    </row>
    <row r="103" spans="1:13">
      <c r="A103" s="131" t="s">
        <v>275</v>
      </c>
      <c r="B103" s="252" t="s">
        <v>290</v>
      </c>
      <c r="C103" s="253" t="s">
        <v>292</v>
      </c>
      <c r="D103" s="357" t="s">
        <v>675</v>
      </c>
      <c r="E103" s="357" t="s">
        <v>676</v>
      </c>
      <c r="F103" s="357" t="s">
        <v>685</v>
      </c>
      <c r="G103" s="357" t="s">
        <v>686</v>
      </c>
      <c r="H103" s="359" t="s">
        <v>967</v>
      </c>
      <c r="I103" s="360">
        <v>41500</v>
      </c>
      <c r="J103" s="359" t="s">
        <v>302</v>
      </c>
      <c r="K103" s="361" t="s">
        <v>672</v>
      </c>
      <c r="L103" s="362" t="s">
        <v>315</v>
      </c>
      <c r="M103" s="363">
        <v>8</v>
      </c>
    </row>
    <row r="104" spans="1:13">
      <c r="A104" s="131" t="s">
        <v>278</v>
      </c>
      <c r="B104" s="252" t="s">
        <v>290</v>
      </c>
      <c r="C104" s="253" t="s">
        <v>293</v>
      </c>
      <c r="D104" s="131" t="s">
        <v>662</v>
      </c>
      <c r="E104" s="131" t="s">
        <v>676</v>
      </c>
      <c r="F104" s="131" t="s">
        <v>299</v>
      </c>
      <c r="G104" s="131" t="s">
        <v>152</v>
      </c>
      <c r="H104" s="254" t="s">
        <v>301</v>
      </c>
      <c r="I104" s="255">
        <v>301000</v>
      </c>
      <c r="J104" s="169" t="s">
        <v>309</v>
      </c>
      <c r="K104" s="259" t="s">
        <v>672</v>
      </c>
      <c r="L104" s="264" t="s">
        <v>316</v>
      </c>
      <c r="M104" s="258">
        <v>12</v>
      </c>
    </row>
    <row r="105" spans="1:13">
      <c r="A105" s="131" t="s">
        <v>280</v>
      </c>
      <c r="B105" s="252" t="s">
        <v>294</v>
      </c>
      <c r="C105" s="253" t="s">
        <v>295</v>
      </c>
      <c r="D105" s="131" t="s">
        <v>675</v>
      </c>
      <c r="E105" s="131" t="s">
        <v>663</v>
      </c>
      <c r="F105" s="131" t="s">
        <v>299</v>
      </c>
      <c r="G105" s="131" t="s">
        <v>152</v>
      </c>
      <c r="H105" s="254" t="s">
        <v>968</v>
      </c>
      <c r="I105" s="255">
        <v>74070</v>
      </c>
      <c r="J105" s="169" t="s">
        <v>302</v>
      </c>
      <c r="K105" s="259" t="s">
        <v>667</v>
      </c>
      <c r="L105" s="264" t="s">
        <v>969</v>
      </c>
      <c r="M105" s="258">
        <v>6</v>
      </c>
    </row>
    <row r="106" spans="1:13">
      <c r="A106" s="131" t="s">
        <v>276</v>
      </c>
      <c r="B106" s="252" t="s">
        <v>296</v>
      </c>
      <c r="C106" s="253" t="s">
        <v>297</v>
      </c>
      <c r="D106" s="131" t="s">
        <v>662</v>
      </c>
      <c r="E106" s="131" t="s">
        <v>676</v>
      </c>
      <c r="F106" s="131" t="s">
        <v>299</v>
      </c>
      <c r="G106" s="131" t="s">
        <v>152</v>
      </c>
      <c r="H106" s="254" t="s">
        <v>300</v>
      </c>
      <c r="I106" s="255">
        <v>17000</v>
      </c>
      <c r="J106" s="169" t="s">
        <v>310</v>
      </c>
      <c r="K106" s="259" t="s">
        <v>672</v>
      </c>
      <c r="L106" s="264" t="s">
        <v>312</v>
      </c>
      <c r="M106" s="258"/>
    </row>
    <row r="107" spans="1:13">
      <c r="A107" s="266" t="s">
        <v>276</v>
      </c>
      <c r="B107" s="267" t="s">
        <v>317</v>
      </c>
      <c r="C107" s="268" t="s">
        <v>318</v>
      </c>
      <c r="D107" s="266" t="s">
        <v>675</v>
      </c>
      <c r="E107" s="266" t="s">
        <v>663</v>
      </c>
      <c r="F107" s="266" t="s">
        <v>299</v>
      </c>
      <c r="G107" s="266" t="s">
        <v>152</v>
      </c>
      <c r="H107" s="63" t="s">
        <v>970</v>
      </c>
      <c r="I107" s="269">
        <v>56200</v>
      </c>
      <c r="J107" s="270" t="s">
        <v>337</v>
      </c>
      <c r="K107" s="69" t="s">
        <v>667</v>
      </c>
      <c r="L107" s="58" t="s">
        <v>346</v>
      </c>
      <c r="M107" s="47">
        <v>5</v>
      </c>
    </row>
    <row r="108" spans="1:13">
      <c r="A108" s="266" t="s">
        <v>276</v>
      </c>
      <c r="B108" s="267" t="s">
        <v>319</v>
      </c>
      <c r="C108" s="268" t="s">
        <v>320</v>
      </c>
      <c r="D108" s="266" t="s">
        <v>662</v>
      </c>
      <c r="E108" s="266" t="s">
        <v>663</v>
      </c>
      <c r="F108" s="266" t="s">
        <v>299</v>
      </c>
      <c r="G108" s="266" t="s">
        <v>152</v>
      </c>
      <c r="H108" s="63" t="s">
        <v>970</v>
      </c>
      <c r="I108" s="269">
        <v>65000</v>
      </c>
      <c r="J108" s="270" t="s">
        <v>338</v>
      </c>
      <c r="K108" s="69" t="s">
        <v>667</v>
      </c>
      <c r="L108" s="58" t="s">
        <v>346</v>
      </c>
      <c r="M108" s="47">
        <v>5</v>
      </c>
    </row>
    <row r="109" spans="1:13">
      <c r="A109" s="266" t="s">
        <v>276</v>
      </c>
      <c r="B109" s="267" t="s">
        <v>321</v>
      </c>
      <c r="C109" s="268" t="s">
        <v>322</v>
      </c>
      <c r="D109" s="266" t="s">
        <v>662</v>
      </c>
      <c r="E109" s="266" t="s">
        <v>663</v>
      </c>
      <c r="F109" s="266" t="s">
        <v>299</v>
      </c>
      <c r="G109" s="266" t="s">
        <v>152</v>
      </c>
      <c r="H109" s="63" t="s">
        <v>971</v>
      </c>
      <c r="I109" s="269">
        <v>34500</v>
      </c>
      <c r="J109" s="270" t="s">
        <v>339</v>
      </c>
      <c r="K109" s="69" t="s">
        <v>672</v>
      </c>
      <c r="L109" s="58" t="s">
        <v>347</v>
      </c>
      <c r="M109" s="47">
        <v>4</v>
      </c>
    </row>
    <row r="110" spans="1:13" s="329" customFormat="1">
      <c r="A110" s="322" t="s">
        <v>674</v>
      </c>
      <c r="B110" s="322" t="s">
        <v>972</v>
      </c>
      <c r="C110" s="323"/>
      <c r="D110" s="322" t="s">
        <v>662</v>
      </c>
      <c r="E110" s="322" t="s">
        <v>663</v>
      </c>
      <c r="F110" s="322" t="s">
        <v>664</v>
      </c>
      <c r="G110" s="322" t="s">
        <v>705</v>
      </c>
      <c r="H110" s="324" t="s">
        <v>973</v>
      </c>
      <c r="I110" s="325">
        <v>2200000</v>
      </c>
      <c r="J110" s="324" t="s">
        <v>974</v>
      </c>
      <c r="K110" s="326" t="s">
        <v>959</v>
      </c>
      <c r="L110" s="327" t="s">
        <v>975</v>
      </c>
      <c r="M110" s="328">
        <v>64</v>
      </c>
    </row>
    <row r="111" spans="1:13">
      <c r="A111" s="266" t="s">
        <v>276</v>
      </c>
      <c r="B111" s="267" t="s">
        <v>321</v>
      </c>
      <c r="C111" s="268" t="s">
        <v>323</v>
      </c>
      <c r="D111" s="266" t="s">
        <v>675</v>
      </c>
      <c r="E111" s="266" t="s">
        <v>663</v>
      </c>
      <c r="F111" s="266" t="s">
        <v>299</v>
      </c>
      <c r="G111" s="266" t="s">
        <v>152</v>
      </c>
      <c r="H111" s="63" t="s">
        <v>976</v>
      </c>
      <c r="I111" s="269">
        <v>57400</v>
      </c>
      <c r="J111" s="270" t="s">
        <v>340</v>
      </c>
      <c r="K111" s="69" t="s">
        <v>672</v>
      </c>
      <c r="L111" s="58" t="s">
        <v>348</v>
      </c>
      <c r="M111" s="47">
        <v>7</v>
      </c>
    </row>
    <row r="112" spans="1:13">
      <c r="A112" s="266" t="s">
        <v>279</v>
      </c>
      <c r="B112" s="267" t="s">
        <v>324</v>
      </c>
      <c r="C112" s="268" t="s">
        <v>325</v>
      </c>
      <c r="D112" s="266" t="s">
        <v>675</v>
      </c>
      <c r="E112" s="266" t="s">
        <v>663</v>
      </c>
      <c r="F112" s="266" t="s">
        <v>299</v>
      </c>
      <c r="G112" s="266" t="s">
        <v>152</v>
      </c>
      <c r="H112" s="63" t="s">
        <v>977</v>
      </c>
      <c r="I112" s="269">
        <v>188600</v>
      </c>
      <c r="J112" s="270" t="s">
        <v>341</v>
      </c>
      <c r="K112" s="69" t="s">
        <v>672</v>
      </c>
      <c r="L112" s="58" t="s">
        <v>349</v>
      </c>
      <c r="M112" s="47">
        <v>8</v>
      </c>
    </row>
    <row r="113" spans="1:13">
      <c r="A113" s="266" t="s">
        <v>978</v>
      </c>
      <c r="B113" s="267" t="s">
        <v>324</v>
      </c>
      <c r="C113" s="268" t="s">
        <v>326</v>
      </c>
      <c r="D113" s="266" t="s">
        <v>662</v>
      </c>
      <c r="E113" s="266" t="s">
        <v>663</v>
      </c>
      <c r="F113" s="266" t="s">
        <v>299</v>
      </c>
      <c r="G113" s="266" t="s">
        <v>152</v>
      </c>
      <c r="H113" s="63" t="s">
        <v>336</v>
      </c>
      <c r="I113" s="269">
        <v>45100</v>
      </c>
      <c r="J113" s="270" t="s">
        <v>342</v>
      </c>
      <c r="K113" s="69" t="s">
        <v>667</v>
      </c>
      <c r="L113" s="58" t="s">
        <v>350</v>
      </c>
      <c r="M113" s="47">
        <v>6</v>
      </c>
    </row>
    <row r="114" spans="1:13">
      <c r="A114" s="266" t="s">
        <v>276</v>
      </c>
      <c r="B114" s="267" t="s">
        <v>327</v>
      </c>
      <c r="C114" s="268" t="s">
        <v>328</v>
      </c>
      <c r="D114" s="266" t="s">
        <v>675</v>
      </c>
      <c r="E114" s="266" t="s">
        <v>676</v>
      </c>
      <c r="F114" s="266" t="s">
        <v>299</v>
      </c>
      <c r="G114" s="266" t="s">
        <v>152</v>
      </c>
      <c r="H114" s="63" t="s">
        <v>335</v>
      </c>
      <c r="I114" s="269">
        <v>28000</v>
      </c>
      <c r="J114" s="270" t="s">
        <v>343</v>
      </c>
      <c r="K114" s="69" t="s">
        <v>667</v>
      </c>
      <c r="L114" s="58" t="s">
        <v>351</v>
      </c>
      <c r="M114" s="47">
        <v>3</v>
      </c>
    </row>
    <row r="115" spans="1:13">
      <c r="A115" s="266" t="s">
        <v>279</v>
      </c>
      <c r="B115" s="267" t="s">
        <v>329</v>
      </c>
      <c r="C115" s="268" t="s">
        <v>330</v>
      </c>
      <c r="D115" s="266" t="s">
        <v>675</v>
      </c>
      <c r="E115" s="266" t="s">
        <v>676</v>
      </c>
      <c r="F115" s="266" t="s">
        <v>299</v>
      </c>
      <c r="G115" s="266" t="s">
        <v>152</v>
      </c>
      <c r="H115" s="63" t="s">
        <v>977</v>
      </c>
      <c r="I115" s="269">
        <v>125000</v>
      </c>
      <c r="J115" s="270" t="s">
        <v>344</v>
      </c>
      <c r="K115" s="69" t="s">
        <v>667</v>
      </c>
      <c r="L115" s="58" t="s">
        <v>1154</v>
      </c>
      <c r="M115" s="47">
        <v>9</v>
      </c>
    </row>
    <row r="116" spans="1:13" s="329" customFormat="1">
      <c r="A116" s="322" t="s">
        <v>661</v>
      </c>
      <c r="B116" s="322" t="s">
        <v>979</v>
      </c>
      <c r="C116" s="323">
        <v>0.52083333333333337</v>
      </c>
      <c r="D116" s="322" t="s">
        <v>675</v>
      </c>
      <c r="E116" s="322" t="s">
        <v>663</v>
      </c>
      <c r="F116" s="322" t="s">
        <v>669</v>
      </c>
      <c r="G116" s="322" t="s">
        <v>705</v>
      </c>
      <c r="H116" s="324" t="s">
        <v>980</v>
      </c>
      <c r="I116" s="325">
        <v>339000</v>
      </c>
      <c r="J116" s="324" t="s">
        <v>981</v>
      </c>
      <c r="K116" s="326" t="s">
        <v>667</v>
      </c>
      <c r="L116" s="327" t="s">
        <v>982</v>
      </c>
      <c r="M116" s="328">
        <v>15</v>
      </c>
    </row>
    <row r="117" spans="1:13" s="329" customFormat="1">
      <c r="A117" s="322" t="s">
        <v>661</v>
      </c>
      <c r="B117" s="322" t="s">
        <v>983</v>
      </c>
      <c r="C117" s="323"/>
      <c r="D117" s="322" t="s">
        <v>675</v>
      </c>
      <c r="E117" s="322" t="s">
        <v>663</v>
      </c>
      <c r="F117" s="322" t="s">
        <v>669</v>
      </c>
      <c r="G117" s="322" t="s">
        <v>705</v>
      </c>
      <c r="H117" s="324" t="s">
        <v>984</v>
      </c>
      <c r="I117" s="325">
        <v>330000</v>
      </c>
      <c r="J117" s="324" t="s">
        <v>985</v>
      </c>
      <c r="K117" s="326" t="s">
        <v>986</v>
      </c>
      <c r="L117" s="327" t="s">
        <v>975</v>
      </c>
      <c r="M117" s="328">
        <v>64</v>
      </c>
    </row>
    <row r="118" spans="1:13">
      <c r="A118" s="266" t="s">
        <v>277</v>
      </c>
      <c r="B118" s="267" t="s">
        <v>331</v>
      </c>
      <c r="C118" s="268" t="s">
        <v>332</v>
      </c>
      <c r="D118" s="266" t="s">
        <v>662</v>
      </c>
      <c r="E118" s="266" t="s">
        <v>676</v>
      </c>
      <c r="F118" s="266" t="s">
        <v>299</v>
      </c>
      <c r="G118" s="266" t="s">
        <v>152</v>
      </c>
      <c r="H118" s="63" t="s">
        <v>987</v>
      </c>
      <c r="I118" s="269">
        <v>150000</v>
      </c>
      <c r="J118" s="270" t="s">
        <v>345</v>
      </c>
      <c r="K118" s="69" t="s">
        <v>672</v>
      </c>
      <c r="L118" s="58" t="s">
        <v>1153</v>
      </c>
      <c r="M118" s="47">
        <v>6</v>
      </c>
    </row>
    <row r="119" spans="1:13">
      <c r="A119" s="266" t="s">
        <v>276</v>
      </c>
      <c r="B119" s="267" t="s">
        <v>333</v>
      </c>
      <c r="C119" s="268" t="s">
        <v>334</v>
      </c>
      <c r="D119" s="266" t="s">
        <v>662</v>
      </c>
      <c r="E119" s="266" t="s">
        <v>676</v>
      </c>
      <c r="F119" s="266" t="s">
        <v>299</v>
      </c>
      <c r="G119" s="266" t="s">
        <v>152</v>
      </c>
      <c r="H119" s="63" t="s">
        <v>988</v>
      </c>
      <c r="I119" s="269">
        <v>11100</v>
      </c>
      <c r="J119" s="270" t="s">
        <v>306</v>
      </c>
      <c r="K119" s="69" t="s">
        <v>667</v>
      </c>
      <c r="L119" s="58" t="s">
        <v>353</v>
      </c>
      <c r="M119" s="47">
        <v>2</v>
      </c>
    </row>
    <row r="120" spans="1:13" s="329" customFormat="1">
      <c r="A120" s="322" t="s">
        <v>813</v>
      </c>
      <c r="B120" s="342" t="s">
        <v>989</v>
      </c>
      <c r="C120" s="343">
        <v>0.56168981481481484</v>
      </c>
      <c r="D120" s="342" t="s">
        <v>662</v>
      </c>
      <c r="E120" s="342" t="s">
        <v>663</v>
      </c>
      <c r="F120" s="342" t="s">
        <v>664</v>
      </c>
      <c r="G120" s="342" t="s">
        <v>705</v>
      </c>
      <c r="H120" s="344" t="s">
        <v>990</v>
      </c>
      <c r="I120" s="345">
        <v>18000</v>
      </c>
      <c r="J120" s="344" t="s">
        <v>991</v>
      </c>
      <c r="K120" s="346" t="s">
        <v>672</v>
      </c>
      <c r="L120" s="347" t="s">
        <v>992</v>
      </c>
      <c r="M120" s="348">
        <v>4</v>
      </c>
    </row>
    <row r="121" spans="1:13" s="329" customFormat="1">
      <c r="A121" s="322" t="s">
        <v>993</v>
      </c>
      <c r="B121" s="342" t="s">
        <v>994</v>
      </c>
      <c r="C121" s="343">
        <v>0.45762731481481483</v>
      </c>
      <c r="D121" s="342" t="s">
        <v>662</v>
      </c>
      <c r="E121" s="342" t="s">
        <v>676</v>
      </c>
      <c r="F121" s="342" t="s">
        <v>669</v>
      </c>
      <c r="G121" s="342" t="s">
        <v>695</v>
      </c>
      <c r="H121" s="344" t="s">
        <v>995</v>
      </c>
      <c r="I121" s="345">
        <v>241200</v>
      </c>
      <c r="J121" s="344" t="s">
        <v>996</v>
      </c>
      <c r="K121" s="346" t="s">
        <v>672</v>
      </c>
      <c r="L121" s="347" t="s">
        <v>997</v>
      </c>
      <c r="M121" s="348">
        <v>13</v>
      </c>
    </row>
    <row r="122" spans="1:13">
      <c r="A122" s="131" t="s">
        <v>276</v>
      </c>
      <c r="B122" s="252" t="s">
        <v>354</v>
      </c>
      <c r="C122" s="253" t="s">
        <v>355</v>
      </c>
      <c r="D122" s="131" t="s">
        <v>662</v>
      </c>
      <c r="E122" s="131" t="s">
        <v>676</v>
      </c>
      <c r="F122" s="131" t="s">
        <v>299</v>
      </c>
      <c r="G122" s="131" t="s">
        <v>152</v>
      </c>
      <c r="H122" s="254" t="s">
        <v>381</v>
      </c>
      <c r="I122" s="255">
        <v>76000</v>
      </c>
      <c r="J122" s="169" t="s">
        <v>443</v>
      </c>
      <c r="K122" s="259" t="s">
        <v>672</v>
      </c>
      <c r="L122" s="260" t="s">
        <v>385</v>
      </c>
      <c r="M122" s="258">
        <v>5</v>
      </c>
    </row>
    <row r="123" spans="1:13">
      <c r="A123" s="131" t="s">
        <v>276</v>
      </c>
      <c r="B123" s="252" t="s">
        <v>356</v>
      </c>
      <c r="C123" s="253" t="s">
        <v>357</v>
      </c>
      <c r="D123" s="131" t="s">
        <v>662</v>
      </c>
      <c r="E123" s="131" t="s">
        <v>676</v>
      </c>
      <c r="F123" s="131" t="s">
        <v>299</v>
      </c>
      <c r="G123" s="131" t="s">
        <v>998</v>
      </c>
      <c r="H123" s="254" t="s">
        <v>999</v>
      </c>
      <c r="I123" s="255">
        <v>116400</v>
      </c>
      <c r="J123" s="169" t="s">
        <v>1000</v>
      </c>
      <c r="K123" s="259" t="s">
        <v>667</v>
      </c>
      <c r="L123" s="260" t="s">
        <v>386</v>
      </c>
      <c r="M123" s="258">
        <v>4</v>
      </c>
    </row>
    <row r="124" spans="1:13">
      <c r="A124" s="131" t="s">
        <v>278</v>
      </c>
      <c r="B124" s="252" t="s">
        <v>358</v>
      </c>
      <c r="C124" s="253" t="s">
        <v>359</v>
      </c>
      <c r="D124" s="131" t="s">
        <v>675</v>
      </c>
      <c r="E124" s="131" t="s">
        <v>676</v>
      </c>
      <c r="F124" s="131" t="s">
        <v>299</v>
      </c>
      <c r="G124" s="131" t="s">
        <v>152</v>
      </c>
      <c r="H124" s="254" t="s">
        <v>382</v>
      </c>
      <c r="I124" s="255">
        <v>230700</v>
      </c>
      <c r="J124" s="169" t="s">
        <v>302</v>
      </c>
      <c r="K124" s="259" t="s">
        <v>667</v>
      </c>
      <c r="L124" s="260" t="s">
        <v>387</v>
      </c>
      <c r="M124" s="258">
        <v>9</v>
      </c>
    </row>
    <row r="125" spans="1:13">
      <c r="A125" s="131" t="s">
        <v>280</v>
      </c>
      <c r="B125" s="252" t="s">
        <v>358</v>
      </c>
      <c r="C125" s="253" t="s">
        <v>360</v>
      </c>
      <c r="D125" s="131" t="s">
        <v>662</v>
      </c>
      <c r="E125" s="131" t="s">
        <v>676</v>
      </c>
      <c r="F125" s="131" t="s">
        <v>299</v>
      </c>
      <c r="G125" s="131" t="s">
        <v>152</v>
      </c>
      <c r="H125" s="254" t="s">
        <v>1001</v>
      </c>
      <c r="I125" s="255">
        <v>30900</v>
      </c>
      <c r="J125" s="169" t="s">
        <v>306</v>
      </c>
      <c r="K125" s="259" t="s">
        <v>672</v>
      </c>
      <c r="L125" s="260" t="s">
        <v>388</v>
      </c>
      <c r="M125" s="258">
        <v>3</v>
      </c>
    </row>
    <row r="126" spans="1:13">
      <c r="A126" s="131" t="s">
        <v>280</v>
      </c>
      <c r="B126" s="252" t="s">
        <v>361</v>
      </c>
      <c r="C126" s="253" t="s">
        <v>362</v>
      </c>
      <c r="D126" s="131" t="s">
        <v>662</v>
      </c>
      <c r="E126" s="131" t="s">
        <v>663</v>
      </c>
      <c r="F126" s="131" t="s">
        <v>299</v>
      </c>
      <c r="G126" s="131" t="s">
        <v>152</v>
      </c>
      <c r="H126" s="254" t="s">
        <v>1002</v>
      </c>
      <c r="I126" s="255">
        <v>56100</v>
      </c>
      <c r="J126" s="169" t="s">
        <v>302</v>
      </c>
      <c r="K126" s="259" t="s">
        <v>667</v>
      </c>
      <c r="L126" s="260" t="s">
        <v>389</v>
      </c>
      <c r="M126" s="258">
        <v>6</v>
      </c>
    </row>
    <row r="127" spans="1:13">
      <c r="A127" s="131" t="s">
        <v>276</v>
      </c>
      <c r="B127" s="252" t="s">
        <v>361</v>
      </c>
      <c r="C127" s="253" t="s">
        <v>363</v>
      </c>
      <c r="D127" s="131" t="s">
        <v>675</v>
      </c>
      <c r="E127" s="131" t="s">
        <v>676</v>
      </c>
      <c r="F127" s="131" t="s">
        <v>299</v>
      </c>
      <c r="G127" s="131" t="s">
        <v>751</v>
      </c>
      <c r="H127" s="254" t="s">
        <v>1003</v>
      </c>
      <c r="I127" s="255">
        <v>152400</v>
      </c>
      <c r="J127" s="169" t="s">
        <v>425</v>
      </c>
      <c r="K127" s="259" t="s">
        <v>667</v>
      </c>
      <c r="L127" s="260" t="s">
        <v>390</v>
      </c>
      <c r="M127" s="258">
        <v>6</v>
      </c>
    </row>
    <row r="128" spans="1:13">
      <c r="A128" s="131" t="s">
        <v>276</v>
      </c>
      <c r="B128" s="252" t="s">
        <v>364</v>
      </c>
      <c r="C128" s="253" t="s">
        <v>365</v>
      </c>
      <c r="D128" s="131" t="s">
        <v>662</v>
      </c>
      <c r="E128" s="131" t="s">
        <v>663</v>
      </c>
      <c r="F128" s="131" t="s">
        <v>299</v>
      </c>
      <c r="G128" s="131" t="s">
        <v>1004</v>
      </c>
      <c r="H128" s="254" t="s">
        <v>1005</v>
      </c>
      <c r="I128" s="255">
        <v>112500</v>
      </c>
      <c r="J128" s="169" t="s">
        <v>1006</v>
      </c>
      <c r="K128" s="259" t="s">
        <v>667</v>
      </c>
      <c r="L128" s="260" t="s">
        <v>391</v>
      </c>
      <c r="M128" s="258">
        <v>4</v>
      </c>
    </row>
    <row r="129" spans="1:13">
      <c r="A129" s="131" t="s">
        <v>279</v>
      </c>
      <c r="B129" s="252" t="s">
        <v>364</v>
      </c>
      <c r="C129" s="253" t="s">
        <v>366</v>
      </c>
      <c r="D129" s="131" t="s">
        <v>1007</v>
      </c>
      <c r="E129" s="131" t="s">
        <v>676</v>
      </c>
      <c r="F129" s="131" t="s">
        <v>299</v>
      </c>
      <c r="G129" s="131" t="s">
        <v>152</v>
      </c>
      <c r="H129" s="254" t="s">
        <v>383</v>
      </c>
      <c r="I129" s="255">
        <v>89000</v>
      </c>
      <c r="J129" s="169" t="s">
        <v>449</v>
      </c>
      <c r="K129" s="259" t="s">
        <v>672</v>
      </c>
      <c r="L129" s="260" t="s">
        <v>392</v>
      </c>
      <c r="M129" s="258">
        <v>4</v>
      </c>
    </row>
    <row r="130" spans="1:13">
      <c r="A130" s="131" t="s">
        <v>276</v>
      </c>
      <c r="B130" s="252" t="s">
        <v>367</v>
      </c>
      <c r="C130" s="253" t="s">
        <v>368</v>
      </c>
      <c r="D130" s="131" t="s">
        <v>1007</v>
      </c>
      <c r="E130" s="131" t="s">
        <v>663</v>
      </c>
      <c r="F130" s="131" t="s">
        <v>299</v>
      </c>
      <c r="G130" s="131" t="s">
        <v>998</v>
      </c>
      <c r="H130" s="254" t="s">
        <v>1008</v>
      </c>
      <c r="I130" s="255">
        <v>199100</v>
      </c>
      <c r="J130" s="169" t="s">
        <v>1009</v>
      </c>
      <c r="K130" s="259" t="s">
        <v>667</v>
      </c>
      <c r="L130" s="260" t="s">
        <v>393</v>
      </c>
      <c r="M130" s="258">
        <v>3</v>
      </c>
    </row>
    <row r="131" spans="1:13">
      <c r="A131" s="131" t="s">
        <v>674</v>
      </c>
      <c r="B131" s="252" t="s">
        <v>367</v>
      </c>
      <c r="C131" s="253" t="s">
        <v>369</v>
      </c>
      <c r="D131" s="131" t="s">
        <v>1007</v>
      </c>
      <c r="E131" s="131" t="s">
        <v>663</v>
      </c>
      <c r="F131" s="131" t="s">
        <v>299</v>
      </c>
      <c r="G131" s="131" t="s">
        <v>998</v>
      </c>
      <c r="H131" s="254" t="s">
        <v>1010</v>
      </c>
      <c r="I131" s="255">
        <v>86400</v>
      </c>
      <c r="J131" s="169" t="s">
        <v>1011</v>
      </c>
      <c r="K131" s="259" t="s">
        <v>672</v>
      </c>
      <c r="L131" s="260" t="s">
        <v>394</v>
      </c>
      <c r="M131" s="258">
        <v>3</v>
      </c>
    </row>
    <row r="132" spans="1:13">
      <c r="A132" s="131" t="s">
        <v>276</v>
      </c>
      <c r="B132" s="252" t="s">
        <v>370</v>
      </c>
      <c r="C132" s="253" t="s">
        <v>371</v>
      </c>
      <c r="D132" s="131" t="s">
        <v>1007</v>
      </c>
      <c r="E132" s="131" t="s">
        <v>676</v>
      </c>
      <c r="F132" s="131" t="s">
        <v>299</v>
      </c>
      <c r="G132" s="131" t="s">
        <v>152</v>
      </c>
      <c r="H132" s="254" t="s">
        <v>1012</v>
      </c>
      <c r="I132" s="255">
        <v>240000</v>
      </c>
      <c r="J132" s="169" t="s">
        <v>446</v>
      </c>
      <c r="K132" s="259" t="s">
        <v>667</v>
      </c>
      <c r="L132" s="260" t="s">
        <v>395</v>
      </c>
      <c r="M132" s="258">
        <v>8</v>
      </c>
    </row>
    <row r="133" spans="1:13">
      <c r="A133" s="131" t="s">
        <v>275</v>
      </c>
      <c r="B133" s="252" t="s">
        <v>372</v>
      </c>
      <c r="C133" s="253" t="s">
        <v>373</v>
      </c>
      <c r="D133" s="357" t="s">
        <v>1007</v>
      </c>
      <c r="E133" s="357" t="s">
        <v>676</v>
      </c>
      <c r="F133" s="357" t="s">
        <v>1013</v>
      </c>
      <c r="G133" s="357" t="s">
        <v>692</v>
      </c>
      <c r="H133" s="359" t="s">
        <v>562</v>
      </c>
      <c r="I133" s="360">
        <v>88600</v>
      </c>
      <c r="J133" s="359" t="s">
        <v>1014</v>
      </c>
      <c r="K133" s="361" t="s">
        <v>667</v>
      </c>
      <c r="L133" s="365" t="s">
        <v>396</v>
      </c>
      <c r="M133" s="363">
        <v>9</v>
      </c>
    </row>
    <row r="134" spans="1:13">
      <c r="A134" s="131" t="s">
        <v>276</v>
      </c>
      <c r="B134" s="252" t="s">
        <v>374</v>
      </c>
      <c r="C134" s="253" t="s">
        <v>375</v>
      </c>
      <c r="D134" s="131" t="s">
        <v>1007</v>
      </c>
      <c r="E134" s="131" t="s">
        <v>676</v>
      </c>
      <c r="F134" s="131" t="s">
        <v>299</v>
      </c>
      <c r="G134" s="131" t="s">
        <v>152</v>
      </c>
      <c r="H134" s="254" t="s">
        <v>384</v>
      </c>
      <c r="I134" s="255">
        <v>18000</v>
      </c>
      <c r="J134" s="169" t="s">
        <v>306</v>
      </c>
      <c r="K134" s="259" t="s">
        <v>667</v>
      </c>
      <c r="L134" s="260" t="s">
        <v>397</v>
      </c>
      <c r="M134" s="258">
        <v>4</v>
      </c>
    </row>
    <row r="135" spans="1:13">
      <c r="A135" s="131" t="s">
        <v>276</v>
      </c>
      <c r="B135" s="252" t="s">
        <v>374</v>
      </c>
      <c r="C135" s="253" t="s">
        <v>376</v>
      </c>
      <c r="D135" s="131" t="s">
        <v>1007</v>
      </c>
      <c r="E135" s="131" t="s">
        <v>676</v>
      </c>
      <c r="F135" s="131" t="s">
        <v>299</v>
      </c>
      <c r="G135" s="131" t="s">
        <v>1015</v>
      </c>
      <c r="H135" s="254" t="s">
        <v>1016</v>
      </c>
      <c r="I135" s="255">
        <v>109000</v>
      </c>
      <c r="J135" s="169" t="s">
        <v>1017</v>
      </c>
      <c r="K135" s="259" t="s">
        <v>667</v>
      </c>
      <c r="L135" s="260" t="s">
        <v>398</v>
      </c>
      <c r="M135" s="258">
        <v>4</v>
      </c>
    </row>
    <row r="136" spans="1:13">
      <c r="A136" s="131" t="s">
        <v>276</v>
      </c>
      <c r="B136" s="252" t="s">
        <v>377</v>
      </c>
      <c r="C136" s="253" t="s">
        <v>378</v>
      </c>
      <c r="D136" s="131" t="s">
        <v>1007</v>
      </c>
      <c r="E136" s="131" t="s">
        <v>676</v>
      </c>
      <c r="F136" s="131" t="s">
        <v>299</v>
      </c>
      <c r="G136" s="131" t="s">
        <v>152</v>
      </c>
      <c r="H136" s="254" t="s">
        <v>1018</v>
      </c>
      <c r="I136" s="255">
        <v>22300</v>
      </c>
      <c r="J136" s="169" t="s">
        <v>447</v>
      </c>
      <c r="K136" s="259" t="s">
        <v>667</v>
      </c>
      <c r="L136" s="260" t="s">
        <v>399</v>
      </c>
      <c r="M136" s="258">
        <v>4</v>
      </c>
    </row>
    <row r="137" spans="1:13">
      <c r="A137" s="357" t="s">
        <v>276</v>
      </c>
      <c r="B137" s="357" t="s">
        <v>379</v>
      </c>
      <c r="C137" s="358" t="s">
        <v>380</v>
      </c>
      <c r="D137" s="357" t="s">
        <v>1007</v>
      </c>
      <c r="E137" s="357" t="s">
        <v>676</v>
      </c>
      <c r="F137" s="357" t="s">
        <v>299</v>
      </c>
      <c r="G137" s="357" t="s">
        <v>1004</v>
      </c>
      <c r="H137" s="359" t="s">
        <v>1019</v>
      </c>
      <c r="I137" s="360">
        <v>115000</v>
      </c>
      <c r="J137" s="359" t="s">
        <v>448</v>
      </c>
      <c r="K137" s="361" t="s">
        <v>667</v>
      </c>
      <c r="L137" s="365" t="s">
        <v>400</v>
      </c>
      <c r="M137" s="363">
        <v>4</v>
      </c>
    </row>
    <row r="138" spans="1:13" s="329" customFormat="1">
      <c r="A138" s="349" t="s">
        <v>875</v>
      </c>
      <c r="B138" s="349" t="s">
        <v>401</v>
      </c>
      <c r="C138" s="350">
        <v>0.50488425925925928</v>
      </c>
      <c r="D138" s="349" t="s">
        <v>662</v>
      </c>
      <c r="E138" s="349" t="s">
        <v>676</v>
      </c>
      <c r="F138" s="349" t="s">
        <v>299</v>
      </c>
      <c r="G138" s="349" t="s">
        <v>1020</v>
      </c>
      <c r="H138" s="353" t="s">
        <v>1021</v>
      </c>
      <c r="I138" s="352">
        <v>120000</v>
      </c>
      <c r="J138" s="353" t="s">
        <v>1022</v>
      </c>
      <c r="K138" s="354" t="s">
        <v>1023</v>
      </c>
      <c r="L138" s="364" t="s">
        <v>1024</v>
      </c>
      <c r="M138" s="356">
        <v>4</v>
      </c>
    </row>
    <row r="139" spans="1:13">
      <c r="A139" s="266" t="s">
        <v>276</v>
      </c>
      <c r="B139" s="267" t="s">
        <v>401</v>
      </c>
      <c r="C139" s="268" t="s">
        <v>402</v>
      </c>
      <c r="D139" s="266" t="s">
        <v>662</v>
      </c>
      <c r="E139" s="266" t="s">
        <v>676</v>
      </c>
      <c r="F139" s="266" t="s">
        <v>299</v>
      </c>
      <c r="G139" s="266" t="s">
        <v>152</v>
      </c>
      <c r="H139" s="63" t="s">
        <v>1025</v>
      </c>
      <c r="I139" s="269">
        <v>54000</v>
      </c>
      <c r="J139" s="270" t="s">
        <v>425</v>
      </c>
      <c r="K139" s="69" t="s">
        <v>667</v>
      </c>
      <c r="L139" s="58" t="s">
        <v>436</v>
      </c>
      <c r="M139" s="47">
        <v>4</v>
      </c>
    </row>
    <row r="140" spans="1:13">
      <c r="A140" s="266" t="s">
        <v>276</v>
      </c>
      <c r="B140" s="267" t="s">
        <v>403</v>
      </c>
      <c r="C140" s="268" t="s">
        <v>404</v>
      </c>
      <c r="D140" s="266" t="s">
        <v>662</v>
      </c>
      <c r="E140" s="266" t="s">
        <v>676</v>
      </c>
      <c r="F140" s="266" t="s">
        <v>299</v>
      </c>
      <c r="G140" s="266" t="s">
        <v>152</v>
      </c>
      <c r="H140" s="63" t="s">
        <v>1025</v>
      </c>
      <c r="I140" s="269">
        <v>47000</v>
      </c>
      <c r="J140" s="270" t="s">
        <v>426</v>
      </c>
      <c r="K140" s="69" t="s">
        <v>667</v>
      </c>
      <c r="L140" s="58" t="s">
        <v>436</v>
      </c>
      <c r="M140" s="47">
        <v>4</v>
      </c>
    </row>
    <row r="141" spans="1:13" s="329" customFormat="1">
      <c r="A141" s="349" t="s">
        <v>276</v>
      </c>
      <c r="B141" s="349" t="s">
        <v>1026</v>
      </c>
      <c r="C141" s="350">
        <v>0.56244212962962969</v>
      </c>
      <c r="D141" s="349" t="s">
        <v>662</v>
      </c>
      <c r="E141" s="349" t="s">
        <v>676</v>
      </c>
      <c r="F141" s="349" t="s">
        <v>299</v>
      </c>
      <c r="G141" s="349" t="s">
        <v>1004</v>
      </c>
      <c r="H141" s="353" t="s">
        <v>1027</v>
      </c>
      <c r="I141" s="352">
        <v>113100</v>
      </c>
      <c r="J141" s="353" t="s">
        <v>1028</v>
      </c>
      <c r="K141" s="354" t="s">
        <v>1023</v>
      </c>
      <c r="L141" s="364" t="s">
        <v>1029</v>
      </c>
      <c r="M141" s="356">
        <v>4</v>
      </c>
    </row>
    <row r="142" spans="1:13" s="329" customFormat="1">
      <c r="A142" s="349" t="s">
        <v>276</v>
      </c>
      <c r="B142" s="349" t="s">
        <v>1026</v>
      </c>
      <c r="C142" s="350">
        <v>0.60354166666666664</v>
      </c>
      <c r="D142" s="349" t="s">
        <v>662</v>
      </c>
      <c r="E142" s="349" t="s">
        <v>676</v>
      </c>
      <c r="F142" s="349" t="s">
        <v>299</v>
      </c>
      <c r="G142" s="349" t="s">
        <v>1004</v>
      </c>
      <c r="H142" s="353" t="s">
        <v>1030</v>
      </c>
      <c r="I142" s="352">
        <v>108000</v>
      </c>
      <c r="J142" s="353" t="s">
        <v>1031</v>
      </c>
      <c r="K142" s="354" t="s">
        <v>667</v>
      </c>
      <c r="L142" s="364" t="s">
        <v>1032</v>
      </c>
      <c r="M142" s="356">
        <v>4</v>
      </c>
    </row>
    <row r="143" spans="1:13" s="329" customFormat="1">
      <c r="A143" s="349" t="s">
        <v>276</v>
      </c>
      <c r="B143" s="349" t="s">
        <v>1033</v>
      </c>
      <c r="C143" s="350">
        <v>0.49910879629629629</v>
      </c>
      <c r="D143" s="349" t="s">
        <v>662</v>
      </c>
      <c r="E143" s="349" t="s">
        <v>676</v>
      </c>
      <c r="F143" s="349" t="s">
        <v>299</v>
      </c>
      <c r="G143" s="349" t="s">
        <v>1004</v>
      </c>
      <c r="H143" s="353" t="s">
        <v>1034</v>
      </c>
      <c r="I143" s="352">
        <v>118700</v>
      </c>
      <c r="J143" s="353" t="s">
        <v>1035</v>
      </c>
      <c r="K143" s="354" t="s">
        <v>667</v>
      </c>
      <c r="L143" s="364" t="s">
        <v>1036</v>
      </c>
      <c r="M143" s="356">
        <v>4</v>
      </c>
    </row>
    <row r="144" spans="1:13">
      <c r="A144" s="266" t="s">
        <v>276</v>
      </c>
      <c r="B144" s="267" t="s">
        <v>405</v>
      </c>
      <c r="C144" s="268" t="s">
        <v>406</v>
      </c>
      <c r="D144" s="266" t="s">
        <v>662</v>
      </c>
      <c r="E144" s="266" t="s">
        <v>676</v>
      </c>
      <c r="F144" s="266" t="s">
        <v>299</v>
      </c>
      <c r="G144" s="266" t="s">
        <v>152</v>
      </c>
      <c r="H144" s="63" t="s">
        <v>424</v>
      </c>
      <c r="I144" s="269">
        <v>63000</v>
      </c>
      <c r="J144" s="270" t="s">
        <v>306</v>
      </c>
      <c r="K144" s="69" t="s">
        <v>667</v>
      </c>
      <c r="L144" s="58" t="s">
        <v>437</v>
      </c>
      <c r="M144" s="47">
        <v>7</v>
      </c>
    </row>
    <row r="145" spans="1:13" s="329" customFormat="1">
      <c r="A145" s="349" t="s">
        <v>276</v>
      </c>
      <c r="B145" s="349" t="s">
        <v>1037</v>
      </c>
      <c r="C145" s="350">
        <v>0.44545138888888891</v>
      </c>
      <c r="D145" s="349" t="s">
        <v>662</v>
      </c>
      <c r="E145" s="349" t="s">
        <v>676</v>
      </c>
      <c r="F145" s="349" t="s">
        <v>299</v>
      </c>
      <c r="G145" s="349" t="s">
        <v>1020</v>
      </c>
      <c r="H145" s="353" t="s">
        <v>1038</v>
      </c>
      <c r="I145" s="352">
        <v>113500</v>
      </c>
      <c r="J145" s="353" t="s">
        <v>1039</v>
      </c>
      <c r="K145" s="354" t="s">
        <v>667</v>
      </c>
      <c r="L145" s="364" t="s">
        <v>1040</v>
      </c>
      <c r="M145" s="356">
        <v>4</v>
      </c>
    </row>
    <row r="146" spans="1:13" s="329" customFormat="1">
      <c r="A146" s="349" t="s">
        <v>276</v>
      </c>
      <c r="B146" s="349" t="s">
        <v>1041</v>
      </c>
      <c r="C146" s="350">
        <v>0.54809027777777775</v>
      </c>
      <c r="D146" s="349" t="s">
        <v>662</v>
      </c>
      <c r="E146" s="349" t="s">
        <v>1042</v>
      </c>
      <c r="F146" s="349" t="s">
        <v>299</v>
      </c>
      <c r="G146" s="349" t="s">
        <v>1004</v>
      </c>
      <c r="H146" s="353" t="s">
        <v>1043</v>
      </c>
      <c r="I146" s="352">
        <v>120000</v>
      </c>
      <c r="J146" s="353" t="s">
        <v>1044</v>
      </c>
      <c r="K146" s="354" t="s">
        <v>667</v>
      </c>
      <c r="L146" s="364" t="s">
        <v>1045</v>
      </c>
      <c r="M146" s="356">
        <v>4</v>
      </c>
    </row>
    <row r="147" spans="1:13" s="329" customFormat="1">
      <c r="A147" s="349" t="s">
        <v>276</v>
      </c>
      <c r="B147" s="349" t="s">
        <v>1046</v>
      </c>
      <c r="C147" s="350">
        <v>0.51483796296296302</v>
      </c>
      <c r="D147" s="349" t="s">
        <v>662</v>
      </c>
      <c r="E147" s="349" t="s">
        <v>676</v>
      </c>
      <c r="F147" s="349" t="s">
        <v>299</v>
      </c>
      <c r="G147" s="349" t="s">
        <v>1020</v>
      </c>
      <c r="H147" s="353" t="s">
        <v>1047</v>
      </c>
      <c r="I147" s="352">
        <v>118500</v>
      </c>
      <c r="J147" s="353" t="s">
        <v>1048</v>
      </c>
      <c r="K147" s="354" t="s">
        <v>667</v>
      </c>
      <c r="L147" s="364" t="s">
        <v>1049</v>
      </c>
      <c r="M147" s="356">
        <v>4</v>
      </c>
    </row>
    <row r="148" spans="1:13" s="329" customFormat="1">
      <c r="A148" s="349" t="s">
        <v>276</v>
      </c>
      <c r="B148" s="349" t="s">
        <v>1046</v>
      </c>
      <c r="C148" s="350">
        <v>0.65237268518518521</v>
      </c>
      <c r="D148" s="349" t="s">
        <v>662</v>
      </c>
      <c r="E148" s="349" t="s">
        <v>676</v>
      </c>
      <c r="F148" s="349" t="s">
        <v>299</v>
      </c>
      <c r="G148" s="349" t="s">
        <v>1004</v>
      </c>
      <c r="H148" s="353" t="s">
        <v>1050</v>
      </c>
      <c r="I148" s="352">
        <v>98000</v>
      </c>
      <c r="J148" s="353" t="s">
        <v>1051</v>
      </c>
      <c r="K148" s="354" t="s">
        <v>667</v>
      </c>
      <c r="L148" s="364" t="s">
        <v>1052</v>
      </c>
      <c r="M148" s="356">
        <v>4</v>
      </c>
    </row>
    <row r="149" spans="1:13" s="329" customFormat="1">
      <c r="A149" s="349" t="s">
        <v>276</v>
      </c>
      <c r="B149" s="349" t="s">
        <v>1053</v>
      </c>
      <c r="C149" s="350">
        <v>0.61511574074074071</v>
      </c>
      <c r="D149" s="349" t="s">
        <v>662</v>
      </c>
      <c r="E149" s="349" t="s">
        <v>1054</v>
      </c>
      <c r="F149" s="349" t="s">
        <v>299</v>
      </c>
      <c r="G149" s="349" t="s">
        <v>1015</v>
      </c>
      <c r="H149" s="353" t="s">
        <v>1055</v>
      </c>
      <c r="I149" s="352">
        <v>120000</v>
      </c>
      <c r="J149" s="353" t="s">
        <v>1056</v>
      </c>
      <c r="K149" s="354" t="s">
        <v>667</v>
      </c>
      <c r="L149" s="364" t="s">
        <v>1057</v>
      </c>
      <c r="M149" s="356">
        <v>4</v>
      </c>
    </row>
    <row r="150" spans="1:13" s="329" customFormat="1">
      <c r="A150" s="349" t="s">
        <v>276</v>
      </c>
      <c r="B150" s="349" t="s">
        <v>1058</v>
      </c>
      <c r="C150" s="350">
        <v>0.59045138888888882</v>
      </c>
      <c r="D150" s="349" t="s">
        <v>662</v>
      </c>
      <c r="E150" s="349" t="s">
        <v>1054</v>
      </c>
      <c r="F150" s="349" t="s">
        <v>299</v>
      </c>
      <c r="G150" s="349" t="s">
        <v>1015</v>
      </c>
      <c r="H150" s="353" t="s">
        <v>1059</v>
      </c>
      <c r="I150" s="352">
        <v>120000</v>
      </c>
      <c r="J150" s="353" t="s">
        <v>1060</v>
      </c>
      <c r="K150" s="354" t="s">
        <v>1023</v>
      </c>
      <c r="L150" s="364" t="s">
        <v>1061</v>
      </c>
      <c r="M150" s="356">
        <v>4</v>
      </c>
    </row>
    <row r="151" spans="1:13">
      <c r="A151" s="266" t="s">
        <v>276</v>
      </c>
      <c r="B151" s="267" t="s">
        <v>407</v>
      </c>
      <c r="C151" s="268" t="s">
        <v>408</v>
      </c>
      <c r="D151" s="266" t="s">
        <v>662</v>
      </c>
      <c r="E151" s="266" t="s">
        <v>676</v>
      </c>
      <c r="F151" s="266" t="s">
        <v>299</v>
      </c>
      <c r="G151" s="266" t="s">
        <v>152</v>
      </c>
      <c r="H151" s="63" t="s">
        <v>1062</v>
      </c>
      <c r="I151" s="269">
        <v>249000</v>
      </c>
      <c r="J151" s="270" t="s">
        <v>427</v>
      </c>
      <c r="K151" s="69" t="s">
        <v>1023</v>
      </c>
      <c r="L151" s="10" t="s">
        <v>1148</v>
      </c>
      <c r="M151" s="47">
        <v>13</v>
      </c>
    </row>
    <row r="152" spans="1:13" s="329" customFormat="1">
      <c r="A152" s="349" t="s">
        <v>276</v>
      </c>
      <c r="B152" s="349" t="s">
        <v>1063</v>
      </c>
      <c r="C152" s="350">
        <v>0.53554398148148141</v>
      </c>
      <c r="D152" s="349" t="s">
        <v>662</v>
      </c>
      <c r="E152" s="349" t="s">
        <v>1054</v>
      </c>
      <c r="F152" s="349" t="s">
        <v>299</v>
      </c>
      <c r="G152" s="349" t="s">
        <v>1004</v>
      </c>
      <c r="H152" s="353" t="s">
        <v>1064</v>
      </c>
      <c r="I152" s="352">
        <v>87450</v>
      </c>
      <c r="J152" s="353" t="s">
        <v>1065</v>
      </c>
      <c r="K152" s="354" t="s">
        <v>1066</v>
      </c>
      <c r="L152" s="355" t="s">
        <v>1067</v>
      </c>
      <c r="M152" s="356">
        <v>3</v>
      </c>
    </row>
    <row r="153" spans="1:13">
      <c r="A153" s="266" t="s">
        <v>276</v>
      </c>
      <c r="B153" s="267" t="s">
        <v>409</v>
      </c>
      <c r="C153" s="268" t="s">
        <v>410</v>
      </c>
      <c r="D153" s="266" t="s">
        <v>1068</v>
      </c>
      <c r="E153" s="266" t="s">
        <v>676</v>
      </c>
      <c r="F153" s="266" t="s">
        <v>299</v>
      </c>
      <c r="G153" s="266" t="s">
        <v>152</v>
      </c>
      <c r="H153" s="331" t="s">
        <v>1069</v>
      </c>
      <c r="I153" s="332">
        <v>16280</v>
      </c>
      <c r="J153" s="270" t="s">
        <v>428</v>
      </c>
      <c r="K153" s="69" t="s">
        <v>667</v>
      </c>
      <c r="L153" s="58" t="s">
        <v>438</v>
      </c>
      <c r="M153" s="47">
        <v>5</v>
      </c>
    </row>
    <row r="154" spans="1:13">
      <c r="A154" s="266" t="s">
        <v>276</v>
      </c>
      <c r="B154" s="267" t="s">
        <v>409</v>
      </c>
      <c r="C154" s="268" t="s">
        <v>411</v>
      </c>
      <c r="D154" s="266" t="s">
        <v>662</v>
      </c>
      <c r="E154" s="266" t="s">
        <v>676</v>
      </c>
      <c r="F154" s="266" t="s">
        <v>299</v>
      </c>
      <c r="G154" s="266" t="s">
        <v>152</v>
      </c>
      <c r="H154" s="331" t="s">
        <v>1069</v>
      </c>
      <c r="I154" s="332">
        <v>21400</v>
      </c>
      <c r="J154" s="270" t="s">
        <v>429</v>
      </c>
      <c r="K154" s="69" t="s">
        <v>1023</v>
      </c>
      <c r="L154" s="58" t="s">
        <v>438</v>
      </c>
      <c r="M154" s="47">
        <v>5</v>
      </c>
    </row>
    <row r="155" spans="1:13">
      <c r="A155" s="266" t="s">
        <v>276</v>
      </c>
      <c r="B155" s="267" t="s">
        <v>409</v>
      </c>
      <c r="C155" s="268" t="s">
        <v>412</v>
      </c>
      <c r="D155" s="266" t="s">
        <v>662</v>
      </c>
      <c r="E155" s="266" t="s">
        <v>1042</v>
      </c>
      <c r="F155" s="266" t="s">
        <v>299</v>
      </c>
      <c r="G155" s="266" t="s">
        <v>152</v>
      </c>
      <c r="H155" s="331" t="s">
        <v>1070</v>
      </c>
      <c r="I155" s="332">
        <v>8500</v>
      </c>
      <c r="J155" s="270" t="s">
        <v>428</v>
      </c>
      <c r="K155" s="69" t="s">
        <v>1023</v>
      </c>
      <c r="L155" s="58" t="s">
        <v>438</v>
      </c>
      <c r="M155" s="47">
        <v>5</v>
      </c>
    </row>
    <row r="156" spans="1:13">
      <c r="A156" s="266" t="s">
        <v>276</v>
      </c>
      <c r="B156" s="267" t="s">
        <v>409</v>
      </c>
      <c r="C156" s="268" t="s">
        <v>413</v>
      </c>
      <c r="D156" s="266" t="s">
        <v>662</v>
      </c>
      <c r="E156" s="266" t="s">
        <v>676</v>
      </c>
      <c r="F156" s="266" t="s">
        <v>299</v>
      </c>
      <c r="G156" s="266" t="s">
        <v>152</v>
      </c>
      <c r="H156" s="331" t="s">
        <v>1070</v>
      </c>
      <c r="I156" s="332">
        <v>100000</v>
      </c>
      <c r="J156" s="270" t="s">
        <v>430</v>
      </c>
      <c r="K156" s="69" t="s">
        <v>667</v>
      </c>
      <c r="L156" s="58" t="s">
        <v>438</v>
      </c>
      <c r="M156" s="47">
        <v>5</v>
      </c>
    </row>
    <row r="157" spans="1:13">
      <c r="A157" s="266" t="s">
        <v>276</v>
      </c>
      <c r="B157" s="267" t="s">
        <v>409</v>
      </c>
      <c r="C157" s="268" t="s">
        <v>414</v>
      </c>
      <c r="D157" s="266" t="s">
        <v>1068</v>
      </c>
      <c r="E157" s="266" t="s">
        <v>676</v>
      </c>
      <c r="F157" s="266" t="s">
        <v>299</v>
      </c>
      <c r="G157" s="266" t="s">
        <v>152</v>
      </c>
      <c r="H157" s="331" t="s">
        <v>1070</v>
      </c>
      <c r="I157" s="332">
        <v>15000</v>
      </c>
      <c r="J157" s="270" t="s">
        <v>431</v>
      </c>
      <c r="K157" s="69" t="s">
        <v>667</v>
      </c>
      <c r="L157" s="58" t="s">
        <v>438</v>
      </c>
      <c r="M157" s="47">
        <v>5</v>
      </c>
    </row>
    <row r="158" spans="1:13">
      <c r="A158" s="266" t="s">
        <v>276</v>
      </c>
      <c r="B158" s="267" t="s">
        <v>415</v>
      </c>
      <c r="C158" s="268" t="s">
        <v>416</v>
      </c>
      <c r="D158" s="266" t="s">
        <v>662</v>
      </c>
      <c r="E158" s="266" t="s">
        <v>676</v>
      </c>
      <c r="F158" s="266" t="s">
        <v>299</v>
      </c>
      <c r="G158" s="266" t="s">
        <v>152</v>
      </c>
      <c r="H158" s="331" t="s">
        <v>1071</v>
      </c>
      <c r="I158" s="332">
        <v>107250</v>
      </c>
      <c r="J158" s="270" t="s">
        <v>432</v>
      </c>
      <c r="K158" s="69" t="s">
        <v>667</v>
      </c>
      <c r="L158" s="58" t="s">
        <v>439</v>
      </c>
      <c r="M158" s="47">
        <v>5</v>
      </c>
    </row>
    <row r="159" spans="1:13">
      <c r="A159" s="266" t="s">
        <v>276</v>
      </c>
      <c r="B159" s="267" t="s">
        <v>417</v>
      </c>
      <c r="C159" s="268" t="s">
        <v>418</v>
      </c>
      <c r="D159" s="266" t="s">
        <v>662</v>
      </c>
      <c r="E159" s="266" t="s">
        <v>1042</v>
      </c>
      <c r="F159" s="266" t="s">
        <v>299</v>
      </c>
      <c r="G159" s="266" t="s">
        <v>152</v>
      </c>
      <c r="H159" s="63" t="s">
        <v>1072</v>
      </c>
      <c r="I159" s="269">
        <v>20300</v>
      </c>
      <c r="J159" s="270" t="s">
        <v>306</v>
      </c>
      <c r="K159" s="69" t="s">
        <v>667</v>
      </c>
      <c r="L159" s="58" t="s">
        <v>440</v>
      </c>
      <c r="M159" s="47">
        <v>4</v>
      </c>
    </row>
    <row r="160" spans="1:13">
      <c r="A160" s="266" t="s">
        <v>276</v>
      </c>
      <c r="B160" s="267" t="s">
        <v>419</v>
      </c>
      <c r="C160" s="268" t="s">
        <v>420</v>
      </c>
      <c r="D160" s="266" t="s">
        <v>662</v>
      </c>
      <c r="E160" s="266" t="s">
        <v>676</v>
      </c>
      <c r="F160" s="266" t="s">
        <v>299</v>
      </c>
      <c r="G160" s="266" t="s">
        <v>152</v>
      </c>
      <c r="H160" s="63" t="s">
        <v>1073</v>
      </c>
      <c r="I160" s="269">
        <v>342000</v>
      </c>
      <c r="J160" s="270" t="s">
        <v>433</v>
      </c>
      <c r="K160" s="69" t="s">
        <v>667</v>
      </c>
      <c r="L160" s="58" t="s">
        <v>441</v>
      </c>
      <c r="M160" s="47">
        <v>14</v>
      </c>
    </row>
    <row r="161" spans="1:13">
      <c r="A161" s="266" t="s">
        <v>276</v>
      </c>
      <c r="B161" s="267" t="s">
        <v>419</v>
      </c>
      <c r="C161" s="268" t="s">
        <v>421</v>
      </c>
      <c r="D161" s="266" t="s">
        <v>662</v>
      </c>
      <c r="E161" s="266" t="s">
        <v>676</v>
      </c>
      <c r="F161" s="266" t="s">
        <v>299</v>
      </c>
      <c r="G161" s="266" t="s">
        <v>152</v>
      </c>
      <c r="H161" s="63" t="s">
        <v>1074</v>
      </c>
      <c r="I161" s="269">
        <v>13400</v>
      </c>
      <c r="J161" s="270" t="s">
        <v>434</v>
      </c>
      <c r="K161" s="69" t="s">
        <v>667</v>
      </c>
      <c r="L161" s="58" t="s">
        <v>435</v>
      </c>
      <c r="M161" s="47">
        <v>14</v>
      </c>
    </row>
    <row r="162" spans="1:13">
      <c r="A162" s="266" t="s">
        <v>276</v>
      </c>
      <c r="B162" s="267" t="s">
        <v>422</v>
      </c>
      <c r="C162" s="268" t="s">
        <v>423</v>
      </c>
      <c r="D162" s="266" t="s">
        <v>662</v>
      </c>
      <c r="E162" s="266" t="s">
        <v>676</v>
      </c>
      <c r="F162" s="266" t="s">
        <v>299</v>
      </c>
      <c r="G162" s="266" t="s">
        <v>152</v>
      </c>
      <c r="H162" s="63" t="s">
        <v>1075</v>
      </c>
      <c r="I162" s="269">
        <v>81900</v>
      </c>
      <c r="J162" s="270" t="s">
        <v>306</v>
      </c>
      <c r="K162" s="69" t="s">
        <v>667</v>
      </c>
      <c r="L162" s="10" t="s">
        <v>442</v>
      </c>
      <c r="M162" s="47">
        <v>12</v>
      </c>
    </row>
    <row r="163" spans="1:13">
      <c r="A163" s="131" t="s">
        <v>276</v>
      </c>
      <c r="B163" s="252" t="s">
        <v>479</v>
      </c>
      <c r="C163" s="253" t="s">
        <v>450</v>
      </c>
      <c r="D163" s="131" t="s">
        <v>1068</v>
      </c>
      <c r="E163" s="131" t="s">
        <v>676</v>
      </c>
      <c r="F163" s="131" t="s">
        <v>299</v>
      </c>
      <c r="G163" s="131" t="s">
        <v>152</v>
      </c>
      <c r="H163" s="254" t="s">
        <v>480</v>
      </c>
      <c r="I163" s="255">
        <v>44000</v>
      </c>
      <c r="J163" s="169" t="s">
        <v>481</v>
      </c>
      <c r="K163" s="259" t="s">
        <v>667</v>
      </c>
      <c r="L163" s="264" t="s">
        <v>491</v>
      </c>
      <c r="M163" s="258">
        <v>3</v>
      </c>
    </row>
    <row r="164" spans="1:13">
      <c r="A164" s="131" t="s">
        <v>276</v>
      </c>
      <c r="B164" s="252" t="s">
        <v>451</v>
      </c>
      <c r="C164" s="253" t="s">
        <v>452</v>
      </c>
      <c r="D164" s="131" t="s">
        <v>662</v>
      </c>
      <c r="E164" s="131" t="s">
        <v>676</v>
      </c>
      <c r="F164" s="131" t="s">
        <v>299</v>
      </c>
      <c r="G164" s="131" t="s">
        <v>152</v>
      </c>
      <c r="H164" s="254" t="s">
        <v>480</v>
      </c>
      <c r="I164" s="255">
        <v>40000</v>
      </c>
      <c r="J164" s="169" t="s">
        <v>482</v>
      </c>
      <c r="K164" s="259" t="s">
        <v>667</v>
      </c>
      <c r="L164" s="264" t="s">
        <v>491</v>
      </c>
      <c r="M164" s="258">
        <v>2</v>
      </c>
    </row>
    <row r="165" spans="1:13" s="329" customFormat="1">
      <c r="A165" s="357" t="s">
        <v>276</v>
      </c>
      <c r="B165" s="357" t="s">
        <v>1076</v>
      </c>
      <c r="C165" s="358">
        <v>0.51141203703703708</v>
      </c>
      <c r="D165" s="357" t="s">
        <v>1007</v>
      </c>
      <c r="E165" s="357" t="s">
        <v>298</v>
      </c>
      <c r="F165" s="357" t="s">
        <v>299</v>
      </c>
      <c r="G165" s="357" t="s">
        <v>1077</v>
      </c>
      <c r="H165" s="359" t="s">
        <v>1078</v>
      </c>
      <c r="I165" s="360">
        <v>120000</v>
      </c>
      <c r="J165" s="359" t="s">
        <v>1079</v>
      </c>
      <c r="K165" s="361" t="s">
        <v>667</v>
      </c>
      <c r="L165" s="362" t="s">
        <v>1080</v>
      </c>
      <c r="M165" s="363">
        <v>4</v>
      </c>
    </row>
    <row r="166" spans="1:13" s="329" customFormat="1">
      <c r="A166" s="357" t="s">
        <v>276</v>
      </c>
      <c r="B166" s="357" t="s">
        <v>1081</v>
      </c>
      <c r="C166" s="358">
        <v>0.63341435185185191</v>
      </c>
      <c r="D166" s="357" t="s">
        <v>1007</v>
      </c>
      <c r="E166" s="357" t="s">
        <v>298</v>
      </c>
      <c r="F166" s="357" t="s">
        <v>299</v>
      </c>
      <c r="G166" s="357" t="s">
        <v>1077</v>
      </c>
      <c r="H166" s="359" t="s">
        <v>1082</v>
      </c>
      <c r="I166" s="360">
        <v>113500</v>
      </c>
      <c r="J166" s="359" t="s">
        <v>1083</v>
      </c>
      <c r="K166" s="361" t="s">
        <v>667</v>
      </c>
      <c r="L166" s="362" t="s">
        <v>1084</v>
      </c>
      <c r="M166" s="363">
        <v>4</v>
      </c>
    </row>
    <row r="167" spans="1:13">
      <c r="A167" s="131" t="s">
        <v>276</v>
      </c>
      <c r="B167" s="252" t="s">
        <v>453</v>
      </c>
      <c r="C167" s="253" t="s">
        <v>454</v>
      </c>
      <c r="D167" s="131" t="s">
        <v>1085</v>
      </c>
      <c r="E167" s="131" t="s">
        <v>676</v>
      </c>
      <c r="F167" s="131" t="s">
        <v>299</v>
      </c>
      <c r="G167" s="131" t="s">
        <v>152</v>
      </c>
      <c r="H167" s="254" t="s">
        <v>1086</v>
      </c>
      <c r="I167" s="255">
        <v>89000</v>
      </c>
      <c r="J167" s="169" t="s">
        <v>483</v>
      </c>
      <c r="K167" s="259" t="s">
        <v>667</v>
      </c>
      <c r="L167" s="264" t="s">
        <v>492</v>
      </c>
      <c r="M167" s="258">
        <v>2</v>
      </c>
    </row>
    <row r="168" spans="1:13">
      <c r="A168" s="131" t="s">
        <v>276</v>
      </c>
      <c r="B168" s="252" t="s">
        <v>455</v>
      </c>
      <c r="C168" s="253" t="s">
        <v>456</v>
      </c>
      <c r="D168" s="131" t="s">
        <v>662</v>
      </c>
      <c r="E168" s="131" t="s">
        <v>676</v>
      </c>
      <c r="F168" s="131" t="s">
        <v>299</v>
      </c>
      <c r="G168" s="131" t="s">
        <v>152</v>
      </c>
      <c r="H168" s="254" t="s">
        <v>1087</v>
      </c>
      <c r="I168" s="255">
        <v>138000</v>
      </c>
      <c r="J168" s="169" t="s">
        <v>484</v>
      </c>
      <c r="K168" s="259" t="s">
        <v>667</v>
      </c>
      <c r="L168" s="264" t="s">
        <v>493</v>
      </c>
      <c r="M168" s="258">
        <v>5</v>
      </c>
    </row>
    <row r="169" spans="1:13">
      <c r="A169" s="131" t="s">
        <v>276</v>
      </c>
      <c r="B169" s="252" t="s">
        <v>457</v>
      </c>
      <c r="C169" s="253" t="s">
        <v>458</v>
      </c>
      <c r="D169" s="131" t="s">
        <v>1085</v>
      </c>
      <c r="E169" s="131" t="s">
        <v>1042</v>
      </c>
      <c r="F169" s="131" t="s">
        <v>299</v>
      </c>
      <c r="G169" s="131" t="s">
        <v>152</v>
      </c>
      <c r="H169" s="254" t="s">
        <v>995</v>
      </c>
      <c r="I169" s="255">
        <v>102340</v>
      </c>
      <c r="J169" s="169" t="s">
        <v>302</v>
      </c>
      <c r="K169" s="259" t="s">
        <v>667</v>
      </c>
      <c r="L169" s="264" t="s">
        <v>494</v>
      </c>
      <c r="M169" s="258">
        <v>13</v>
      </c>
    </row>
    <row r="170" spans="1:13">
      <c r="A170" s="131" t="s">
        <v>276</v>
      </c>
      <c r="B170" s="252" t="s">
        <v>459</v>
      </c>
      <c r="C170" s="253" t="s">
        <v>460</v>
      </c>
      <c r="D170" s="131" t="s">
        <v>662</v>
      </c>
      <c r="E170" s="131" t="s">
        <v>676</v>
      </c>
      <c r="F170" s="131" t="s">
        <v>299</v>
      </c>
      <c r="G170" s="131" t="s">
        <v>152</v>
      </c>
      <c r="H170" s="254" t="s">
        <v>1088</v>
      </c>
      <c r="I170" s="255">
        <v>327000</v>
      </c>
      <c r="J170" s="169" t="s">
        <v>485</v>
      </c>
      <c r="K170" s="259" t="s">
        <v>667</v>
      </c>
      <c r="L170" s="264" t="s">
        <v>1149</v>
      </c>
      <c r="M170" s="258">
        <v>11</v>
      </c>
    </row>
    <row r="171" spans="1:13">
      <c r="A171" s="131" t="s">
        <v>276</v>
      </c>
      <c r="B171" s="252" t="s">
        <v>461</v>
      </c>
      <c r="C171" s="253" t="s">
        <v>462</v>
      </c>
      <c r="D171" s="131" t="s">
        <v>662</v>
      </c>
      <c r="E171" s="131" t="s">
        <v>676</v>
      </c>
      <c r="F171" s="131" t="s">
        <v>299</v>
      </c>
      <c r="G171" s="131" t="s">
        <v>705</v>
      </c>
      <c r="H171" s="254" t="s">
        <v>1089</v>
      </c>
      <c r="I171" s="255">
        <v>84100</v>
      </c>
      <c r="J171" s="169" t="s">
        <v>486</v>
      </c>
      <c r="K171" s="259" t="s">
        <v>667</v>
      </c>
      <c r="L171" s="264" t="s">
        <v>1152</v>
      </c>
      <c r="M171" s="258">
        <v>5</v>
      </c>
    </row>
    <row r="172" spans="1:13">
      <c r="A172" s="131" t="s">
        <v>276</v>
      </c>
      <c r="B172" s="252" t="s">
        <v>461</v>
      </c>
      <c r="C172" s="253" t="s">
        <v>463</v>
      </c>
      <c r="D172" s="131" t="s">
        <v>662</v>
      </c>
      <c r="E172" s="131" t="s">
        <v>676</v>
      </c>
      <c r="F172" s="131" t="s">
        <v>299</v>
      </c>
      <c r="G172" s="131" t="s">
        <v>705</v>
      </c>
      <c r="H172" s="254" t="s">
        <v>1090</v>
      </c>
      <c r="I172" s="255">
        <v>30100</v>
      </c>
      <c r="J172" s="169" t="s">
        <v>487</v>
      </c>
      <c r="K172" s="259" t="s">
        <v>1023</v>
      </c>
      <c r="L172" s="264" t="s">
        <v>495</v>
      </c>
      <c r="M172" s="258">
        <v>5</v>
      </c>
    </row>
    <row r="173" spans="1:13">
      <c r="A173" s="131" t="s">
        <v>276</v>
      </c>
      <c r="B173" s="252" t="s">
        <v>461</v>
      </c>
      <c r="C173" s="253" t="s">
        <v>464</v>
      </c>
      <c r="D173" s="131" t="s">
        <v>662</v>
      </c>
      <c r="E173" s="131" t="s">
        <v>676</v>
      </c>
      <c r="F173" s="131" t="s">
        <v>299</v>
      </c>
      <c r="G173" s="131" t="s">
        <v>1091</v>
      </c>
      <c r="H173" s="254" t="s">
        <v>1092</v>
      </c>
      <c r="I173" s="255">
        <v>33000</v>
      </c>
      <c r="J173" s="169" t="s">
        <v>487</v>
      </c>
      <c r="K173" s="259" t="s">
        <v>667</v>
      </c>
      <c r="L173" s="264" t="s">
        <v>495</v>
      </c>
      <c r="M173" s="258">
        <v>5</v>
      </c>
    </row>
    <row r="174" spans="1:13" s="329" customFormat="1">
      <c r="A174" s="357" t="s">
        <v>276</v>
      </c>
      <c r="B174" s="357" t="s">
        <v>1093</v>
      </c>
      <c r="C174" s="358">
        <v>0.51469907407407411</v>
      </c>
      <c r="D174" s="357" t="s">
        <v>662</v>
      </c>
      <c r="E174" s="357" t="s">
        <v>676</v>
      </c>
      <c r="F174" s="357" t="s">
        <v>1094</v>
      </c>
      <c r="G174" s="357" t="s">
        <v>1004</v>
      </c>
      <c r="H174" s="359" t="s">
        <v>1095</v>
      </c>
      <c r="I174" s="360">
        <v>125400</v>
      </c>
      <c r="J174" s="359" t="s">
        <v>1096</v>
      </c>
      <c r="K174" s="361" t="s">
        <v>667</v>
      </c>
      <c r="L174" s="362" t="s">
        <v>1097</v>
      </c>
      <c r="M174" s="363">
        <v>5</v>
      </c>
    </row>
    <row r="175" spans="1:13" s="329" customFormat="1">
      <c r="A175" s="357" t="s">
        <v>276</v>
      </c>
      <c r="B175" s="357" t="s">
        <v>1093</v>
      </c>
      <c r="C175" s="358">
        <v>0.54391203703703705</v>
      </c>
      <c r="D175" s="357" t="s">
        <v>662</v>
      </c>
      <c r="E175" s="357" t="s">
        <v>1042</v>
      </c>
      <c r="F175" s="357" t="s">
        <v>1094</v>
      </c>
      <c r="G175" s="357" t="s">
        <v>1004</v>
      </c>
      <c r="H175" s="359" t="s">
        <v>1098</v>
      </c>
      <c r="I175" s="360">
        <v>120000</v>
      </c>
      <c r="J175" s="359" t="s">
        <v>1099</v>
      </c>
      <c r="K175" s="361" t="s">
        <v>1023</v>
      </c>
      <c r="L175" s="362" t="s">
        <v>1100</v>
      </c>
      <c r="M175" s="363">
        <v>4</v>
      </c>
    </row>
    <row r="176" spans="1:13">
      <c r="A176" s="131" t="s">
        <v>276</v>
      </c>
      <c r="B176" s="252" t="s">
        <v>465</v>
      </c>
      <c r="C176" s="253" t="s">
        <v>466</v>
      </c>
      <c r="D176" s="131" t="s">
        <v>1085</v>
      </c>
      <c r="E176" s="131" t="s">
        <v>1042</v>
      </c>
      <c r="F176" s="131" t="s">
        <v>299</v>
      </c>
      <c r="G176" s="131" t="s">
        <v>705</v>
      </c>
      <c r="H176" s="254" t="s">
        <v>1101</v>
      </c>
      <c r="I176" s="255">
        <v>319200</v>
      </c>
      <c r="J176" s="169" t="s">
        <v>445</v>
      </c>
      <c r="K176" s="259" t="s">
        <v>667</v>
      </c>
      <c r="L176" s="264" t="s">
        <v>1151</v>
      </c>
      <c r="M176" s="258">
        <v>11</v>
      </c>
    </row>
    <row r="177" spans="1:13">
      <c r="A177" s="131" t="s">
        <v>276</v>
      </c>
      <c r="B177" s="252" t="s">
        <v>467</v>
      </c>
      <c r="C177" s="253" t="s">
        <v>468</v>
      </c>
      <c r="D177" s="131" t="s">
        <v>1085</v>
      </c>
      <c r="E177" s="131" t="s">
        <v>676</v>
      </c>
      <c r="F177" s="131" t="s">
        <v>299</v>
      </c>
      <c r="G177" s="131" t="s">
        <v>152</v>
      </c>
      <c r="H177" s="254" t="s">
        <v>995</v>
      </c>
      <c r="I177" s="255">
        <v>179000</v>
      </c>
      <c r="J177" s="169" t="s">
        <v>302</v>
      </c>
      <c r="K177" s="259" t="s">
        <v>667</v>
      </c>
      <c r="L177" s="264" t="s">
        <v>496</v>
      </c>
      <c r="M177" s="258">
        <v>14</v>
      </c>
    </row>
    <row r="178" spans="1:13">
      <c r="A178" s="131" t="s">
        <v>276</v>
      </c>
      <c r="B178" s="252" t="s">
        <v>467</v>
      </c>
      <c r="C178" s="253" t="s">
        <v>469</v>
      </c>
      <c r="D178" s="131" t="s">
        <v>662</v>
      </c>
      <c r="E178" s="131" t="s">
        <v>1042</v>
      </c>
      <c r="F178" s="131" t="s">
        <v>299</v>
      </c>
      <c r="G178" s="131" t="s">
        <v>152</v>
      </c>
      <c r="H178" s="254" t="s">
        <v>995</v>
      </c>
      <c r="I178" s="255">
        <v>80400</v>
      </c>
      <c r="J178" s="169" t="s">
        <v>444</v>
      </c>
      <c r="K178" s="259" t="s">
        <v>667</v>
      </c>
      <c r="L178" s="264" t="s">
        <v>1150</v>
      </c>
      <c r="M178" s="258">
        <v>14</v>
      </c>
    </row>
    <row r="179" spans="1:13">
      <c r="A179" s="131" t="s">
        <v>276</v>
      </c>
      <c r="B179" s="252" t="s">
        <v>470</v>
      </c>
      <c r="C179" s="253" t="s">
        <v>471</v>
      </c>
      <c r="D179" s="131" t="s">
        <v>662</v>
      </c>
      <c r="E179" s="131" t="s">
        <v>1042</v>
      </c>
      <c r="F179" s="131" t="s">
        <v>299</v>
      </c>
      <c r="G179" s="131" t="s">
        <v>152</v>
      </c>
      <c r="H179" s="254" t="s">
        <v>1102</v>
      </c>
      <c r="I179" s="255">
        <v>38900</v>
      </c>
      <c r="J179" s="169" t="s">
        <v>488</v>
      </c>
      <c r="K179" s="259" t="s">
        <v>667</v>
      </c>
      <c r="L179" s="264" t="s">
        <v>497</v>
      </c>
      <c r="M179" s="258">
        <v>4</v>
      </c>
    </row>
    <row r="180" spans="1:13">
      <c r="A180" s="131" t="s">
        <v>276</v>
      </c>
      <c r="B180" s="252" t="s">
        <v>472</v>
      </c>
      <c r="C180" s="253" t="s">
        <v>473</v>
      </c>
      <c r="D180" s="131" t="s">
        <v>662</v>
      </c>
      <c r="E180" s="131" t="s">
        <v>676</v>
      </c>
      <c r="F180" s="131" t="s">
        <v>299</v>
      </c>
      <c r="G180" s="131" t="s">
        <v>152</v>
      </c>
      <c r="H180" s="254" t="s">
        <v>1103</v>
      </c>
      <c r="I180" s="255">
        <v>30000</v>
      </c>
      <c r="J180" s="169" t="s">
        <v>488</v>
      </c>
      <c r="K180" s="259" t="s">
        <v>667</v>
      </c>
      <c r="L180" s="264" t="s">
        <v>498</v>
      </c>
      <c r="M180" s="258">
        <v>3</v>
      </c>
    </row>
    <row r="181" spans="1:13">
      <c r="A181" s="131" t="s">
        <v>276</v>
      </c>
      <c r="B181" s="252" t="s">
        <v>472</v>
      </c>
      <c r="C181" s="253" t="s">
        <v>474</v>
      </c>
      <c r="D181" s="131" t="s">
        <v>662</v>
      </c>
      <c r="E181" s="131" t="s">
        <v>676</v>
      </c>
      <c r="F181" s="131" t="s">
        <v>299</v>
      </c>
      <c r="G181" s="131" t="s">
        <v>152</v>
      </c>
      <c r="H181" s="254" t="s">
        <v>1103</v>
      </c>
      <c r="I181" s="255">
        <v>39000</v>
      </c>
      <c r="J181" s="169" t="s">
        <v>489</v>
      </c>
      <c r="K181" s="259" t="s">
        <v>667</v>
      </c>
      <c r="L181" s="264" t="s">
        <v>498</v>
      </c>
      <c r="M181" s="258">
        <v>3</v>
      </c>
    </row>
    <row r="182" spans="1:13">
      <c r="A182" s="131" t="s">
        <v>276</v>
      </c>
      <c r="B182" s="252" t="s">
        <v>475</v>
      </c>
      <c r="C182" s="253" t="s">
        <v>476</v>
      </c>
      <c r="D182" s="131" t="s">
        <v>662</v>
      </c>
      <c r="E182" s="131" t="s">
        <v>676</v>
      </c>
      <c r="F182" s="131" t="s">
        <v>299</v>
      </c>
      <c r="G182" s="131" t="s">
        <v>152</v>
      </c>
      <c r="H182" s="254" t="s">
        <v>1104</v>
      </c>
      <c r="I182" s="255">
        <v>266000</v>
      </c>
      <c r="J182" s="169" t="s">
        <v>482</v>
      </c>
      <c r="K182" s="259" t="s">
        <v>667</v>
      </c>
      <c r="L182" s="264" t="s">
        <v>499</v>
      </c>
      <c r="M182" s="258">
        <v>9</v>
      </c>
    </row>
    <row r="183" spans="1:13" s="329" customFormat="1">
      <c r="A183" s="357" t="s">
        <v>276</v>
      </c>
      <c r="B183" s="357" t="s">
        <v>1105</v>
      </c>
      <c r="C183" s="358">
        <v>0.56019675925925927</v>
      </c>
      <c r="D183" s="357" t="s">
        <v>1007</v>
      </c>
      <c r="E183" s="357" t="s">
        <v>298</v>
      </c>
      <c r="F183" s="357" t="s">
        <v>299</v>
      </c>
      <c r="G183" s="357" t="s">
        <v>1077</v>
      </c>
      <c r="H183" s="359" t="s">
        <v>1106</v>
      </c>
      <c r="I183" s="360">
        <v>119300</v>
      </c>
      <c r="J183" s="359" t="s">
        <v>1107</v>
      </c>
      <c r="K183" s="361" t="s">
        <v>1023</v>
      </c>
      <c r="L183" s="362" t="s">
        <v>1108</v>
      </c>
      <c r="M183" s="363">
        <v>4</v>
      </c>
    </row>
    <row r="184" spans="1:13" s="329" customFormat="1">
      <c r="A184" s="357" t="s">
        <v>276</v>
      </c>
      <c r="B184" s="357" t="s">
        <v>1109</v>
      </c>
      <c r="C184" s="358">
        <v>0.5173726851851852</v>
      </c>
      <c r="D184" s="357" t="s">
        <v>662</v>
      </c>
      <c r="E184" s="357" t="s">
        <v>676</v>
      </c>
      <c r="F184" s="357" t="s">
        <v>1110</v>
      </c>
      <c r="G184" s="357" t="s">
        <v>1111</v>
      </c>
      <c r="H184" s="359" t="s">
        <v>1112</v>
      </c>
      <c r="I184" s="360">
        <v>240000</v>
      </c>
      <c r="J184" s="359" t="s">
        <v>1113</v>
      </c>
      <c r="K184" s="361" t="s">
        <v>667</v>
      </c>
      <c r="L184" s="362" t="s">
        <v>1114</v>
      </c>
      <c r="M184" s="363">
        <v>8</v>
      </c>
    </row>
    <row r="185" spans="1:13" s="329" customFormat="1">
      <c r="A185" s="357" t="s">
        <v>276</v>
      </c>
      <c r="B185" s="357" t="s">
        <v>1109</v>
      </c>
      <c r="C185" s="358">
        <v>0.5944328703703704</v>
      </c>
      <c r="D185" s="357" t="s">
        <v>1007</v>
      </c>
      <c r="E185" s="357" t="s">
        <v>298</v>
      </c>
      <c r="F185" s="357" t="s">
        <v>299</v>
      </c>
      <c r="G185" s="357" t="s">
        <v>1077</v>
      </c>
      <c r="H185" s="359" t="s">
        <v>1115</v>
      </c>
      <c r="I185" s="360">
        <v>120000</v>
      </c>
      <c r="J185" s="359" t="s">
        <v>1116</v>
      </c>
      <c r="K185" s="361" t="s">
        <v>667</v>
      </c>
      <c r="L185" s="362" t="s">
        <v>1117</v>
      </c>
      <c r="M185" s="363">
        <v>4</v>
      </c>
    </row>
    <row r="186" spans="1:13" s="329" customFormat="1">
      <c r="A186" s="357" t="s">
        <v>276</v>
      </c>
      <c r="B186" s="357" t="s">
        <v>1109</v>
      </c>
      <c r="C186" s="358"/>
      <c r="D186" s="357" t="s">
        <v>1007</v>
      </c>
      <c r="E186" s="357" t="s">
        <v>298</v>
      </c>
      <c r="F186" s="357" t="s">
        <v>299</v>
      </c>
      <c r="G186" s="357" t="s">
        <v>1077</v>
      </c>
      <c r="H186" s="359" t="s">
        <v>1118</v>
      </c>
      <c r="I186" s="360">
        <v>120000</v>
      </c>
      <c r="J186" s="359" t="s">
        <v>1119</v>
      </c>
      <c r="K186" s="361" t="s">
        <v>959</v>
      </c>
      <c r="L186" s="362" t="s">
        <v>1120</v>
      </c>
      <c r="M186" s="363">
        <v>4</v>
      </c>
    </row>
    <row r="187" spans="1:13" s="329" customFormat="1">
      <c r="A187" s="357" t="s">
        <v>276</v>
      </c>
      <c r="B187" s="357" t="s">
        <v>1121</v>
      </c>
      <c r="C187" s="358">
        <v>0.43770833333333337</v>
      </c>
      <c r="D187" s="357" t="s">
        <v>1007</v>
      </c>
      <c r="E187" s="357" t="s">
        <v>298</v>
      </c>
      <c r="F187" s="357" t="s">
        <v>299</v>
      </c>
      <c r="G187" s="357" t="s">
        <v>1077</v>
      </c>
      <c r="H187" s="359" t="s">
        <v>1122</v>
      </c>
      <c r="I187" s="360">
        <v>118800</v>
      </c>
      <c r="J187" s="359" t="s">
        <v>1123</v>
      </c>
      <c r="K187" s="361" t="s">
        <v>667</v>
      </c>
      <c r="L187" s="362" t="s">
        <v>1124</v>
      </c>
      <c r="M187" s="363">
        <v>4</v>
      </c>
    </row>
    <row r="188" spans="1:13">
      <c r="A188" s="131" t="s">
        <v>276</v>
      </c>
      <c r="B188" s="252" t="s">
        <v>477</v>
      </c>
      <c r="C188" s="253" t="s">
        <v>478</v>
      </c>
      <c r="D188" s="131" t="s">
        <v>662</v>
      </c>
      <c r="E188" s="131" t="s">
        <v>676</v>
      </c>
      <c r="F188" s="131" t="s">
        <v>299</v>
      </c>
      <c r="G188" s="131" t="s">
        <v>152</v>
      </c>
      <c r="H188" s="271" t="s">
        <v>1125</v>
      </c>
      <c r="I188" s="255">
        <v>28600</v>
      </c>
      <c r="J188" s="169" t="s">
        <v>444</v>
      </c>
      <c r="K188" s="259" t="s">
        <v>1023</v>
      </c>
      <c r="L188" s="264" t="s">
        <v>490</v>
      </c>
      <c r="M188" s="258">
        <v>5</v>
      </c>
    </row>
    <row r="189" spans="1:13">
      <c r="A189" s="266" t="s">
        <v>276</v>
      </c>
      <c r="B189" s="267" t="s">
        <v>500</v>
      </c>
      <c r="C189" s="268" t="s">
        <v>501</v>
      </c>
      <c r="D189" s="266" t="s">
        <v>662</v>
      </c>
      <c r="E189" s="266" t="s">
        <v>676</v>
      </c>
      <c r="F189" s="266" t="s">
        <v>299</v>
      </c>
      <c r="G189" s="266" t="s">
        <v>152</v>
      </c>
      <c r="H189" s="272" t="s">
        <v>1126</v>
      </c>
      <c r="I189" s="269">
        <v>34300</v>
      </c>
      <c r="J189" s="270" t="s">
        <v>306</v>
      </c>
      <c r="K189" s="69" t="s">
        <v>1023</v>
      </c>
      <c r="L189" s="10" t="s">
        <v>529</v>
      </c>
      <c r="M189" s="47">
        <v>6</v>
      </c>
    </row>
    <row r="190" spans="1:13">
      <c r="A190" s="266" t="s">
        <v>875</v>
      </c>
      <c r="B190" s="267" t="s">
        <v>502</v>
      </c>
      <c r="C190" s="268" t="s">
        <v>503</v>
      </c>
      <c r="D190" s="266" t="s">
        <v>662</v>
      </c>
      <c r="E190" s="266" t="s">
        <v>676</v>
      </c>
      <c r="F190" s="266" t="s">
        <v>299</v>
      </c>
      <c r="G190" s="266" t="s">
        <v>705</v>
      </c>
      <c r="H190" s="272" t="s">
        <v>1127</v>
      </c>
      <c r="I190" s="269">
        <v>80000</v>
      </c>
      <c r="J190" s="270" t="s">
        <v>523</v>
      </c>
      <c r="K190" s="69" t="s">
        <v>667</v>
      </c>
      <c r="L190" s="10" t="s">
        <v>530</v>
      </c>
      <c r="M190" s="47">
        <v>8</v>
      </c>
    </row>
    <row r="191" spans="1:13">
      <c r="A191" s="266" t="s">
        <v>276</v>
      </c>
      <c r="B191" s="267" t="s">
        <v>504</v>
      </c>
      <c r="C191" s="268" t="s">
        <v>505</v>
      </c>
      <c r="D191" s="266" t="s">
        <v>662</v>
      </c>
      <c r="E191" s="266" t="s">
        <v>676</v>
      </c>
      <c r="F191" s="266" t="s">
        <v>299</v>
      </c>
      <c r="G191" s="266" t="s">
        <v>152</v>
      </c>
      <c r="H191" s="272" t="s">
        <v>1128</v>
      </c>
      <c r="I191" s="269">
        <v>35600</v>
      </c>
      <c r="J191" s="270" t="s">
        <v>444</v>
      </c>
      <c r="K191" s="69" t="s">
        <v>667</v>
      </c>
      <c r="L191" s="10" t="s">
        <v>531</v>
      </c>
      <c r="M191" s="47">
        <v>6</v>
      </c>
    </row>
    <row r="192" spans="1:13" s="329" customFormat="1">
      <c r="A192" s="349" t="s">
        <v>1129</v>
      </c>
      <c r="B192" s="349" t="s">
        <v>1130</v>
      </c>
      <c r="C192" s="350"/>
      <c r="D192" s="349" t="s">
        <v>662</v>
      </c>
      <c r="E192" s="349" t="s">
        <v>676</v>
      </c>
      <c r="F192" s="349" t="s">
        <v>1110</v>
      </c>
      <c r="G192" s="335" t="s">
        <v>1163</v>
      </c>
      <c r="H192" s="351" t="s">
        <v>1131</v>
      </c>
      <c r="I192" s="352">
        <v>549000</v>
      </c>
      <c r="J192" s="353" t="s">
        <v>528</v>
      </c>
      <c r="K192" s="354" t="s">
        <v>959</v>
      </c>
      <c r="L192" s="355" t="s">
        <v>537</v>
      </c>
      <c r="M192" s="356">
        <v>58</v>
      </c>
    </row>
    <row r="193" spans="1:13">
      <c r="A193" s="266" t="s">
        <v>276</v>
      </c>
      <c r="B193" s="267" t="s">
        <v>506</v>
      </c>
      <c r="C193" s="268" t="s">
        <v>507</v>
      </c>
      <c r="D193" s="266" t="s">
        <v>662</v>
      </c>
      <c r="E193" s="266" t="s">
        <v>676</v>
      </c>
      <c r="F193" s="266" t="s">
        <v>299</v>
      </c>
      <c r="G193" s="266" t="s">
        <v>152</v>
      </c>
      <c r="H193" s="272" t="s">
        <v>1132</v>
      </c>
      <c r="I193" s="269">
        <v>240000</v>
      </c>
      <c r="J193" s="270" t="s">
        <v>524</v>
      </c>
      <c r="K193" s="69" t="s">
        <v>667</v>
      </c>
      <c r="L193" s="10" t="s">
        <v>532</v>
      </c>
      <c r="M193" s="47">
        <v>12</v>
      </c>
    </row>
    <row r="194" spans="1:13" s="329" customFormat="1">
      <c r="A194" s="349" t="s">
        <v>1133</v>
      </c>
      <c r="B194" s="349" t="s">
        <v>1134</v>
      </c>
      <c r="C194" s="350">
        <v>0.54925925925925922</v>
      </c>
      <c r="D194" s="349" t="s">
        <v>1068</v>
      </c>
      <c r="E194" s="349" t="s">
        <v>676</v>
      </c>
      <c r="F194" s="349" t="s">
        <v>685</v>
      </c>
      <c r="G194" s="349" t="s">
        <v>692</v>
      </c>
      <c r="H194" s="351" t="s">
        <v>1135</v>
      </c>
      <c r="I194" s="352">
        <v>32000</v>
      </c>
      <c r="J194" s="353" t="s">
        <v>1136</v>
      </c>
      <c r="K194" s="354" t="s">
        <v>1023</v>
      </c>
      <c r="L194" s="355" t="s">
        <v>1137</v>
      </c>
      <c r="M194" s="356">
        <v>5</v>
      </c>
    </row>
    <row r="195" spans="1:13">
      <c r="A195" s="266" t="s">
        <v>276</v>
      </c>
      <c r="B195" s="267" t="s">
        <v>508</v>
      </c>
      <c r="C195" s="268" t="s">
        <v>509</v>
      </c>
      <c r="D195" s="266" t="s">
        <v>1068</v>
      </c>
      <c r="E195" s="266" t="s">
        <v>676</v>
      </c>
      <c r="F195" s="266" t="s">
        <v>299</v>
      </c>
      <c r="G195" s="266" t="s">
        <v>152</v>
      </c>
      <c r="H195" s="272" t="s">
        <v>1138</v>
      </c>
      <c r="I195" s="269">
        <v>14900</v>
      </c>
      <c r="J195" s="270" t="s">
        <v>306</v>
      </c>
      <c r="K195" s="69" t="s">
        <v>667</v>
      </c>
      <c r="L195" s="10" t="s">
        <v>533</v>
      </c>
      <c r="M195" s="47">
        <v>3</v>
      </c>
    </row>
    <row r="196" spans="1:13" s="245" customFormat="1">
      <c r="A196" s="335" t="s">
        <v>276</v>
      </c>
      <c r="B196" s="335" t="s">
        <v>508</v>
      </c>
      <c r="C196" s="336" t="s">
        <v>510</v>
      </c>
      <c r="D196" s="335" t="s">
        <v>662</v>
      </c>
      <c r="E196" s="335" t="s">
        <v>676</v>
      </c>
      <c r="F196" s="335" t="s">
        <v>299</v>
      </c>
      <c r="G196" s="335" t="s">
        <v>1163</v>
      </c>
      <c r="H196" s="337" t="s">
        <v>519</v>
      </c>
      <c r="I196" s="338">
        <v>180000</v>
      </c>
      <c r="J196" s="339" t="s">
        <v>307</v>
      </c>
      <c r="K196" s="340" t="s">
        <v>667</v>
      </c>
      <c r="L196" s="334" t="s">
        <v>534</v>
      </c>
      <c r="M196" s="341">
        <v>6</v>
      </c>
    </row>
    <row r="197" spans="1:13" s="245" customFormat="1">
      <c r="A197" s="335" t="s">
        <v>276</v>
      </c>
      <c r="B197" s="335" t="s">
        <v>511</v>
      </c>
      <c r="C197" s="336" t="s">
        <v>512</v>
      </c>
      <c r="D197" s="335" t="s">
        <v>662</v>
      </c>
      <c r="E197" s="335" t="s">
        <v>676</v>
      </c>
      <c r="F197" s="335" t="s">
        <v>299</v>
      </c>
      <c r="G197" s="335" t="s">
        <v>1164</v>
      </c>
      <c r="H197" s="337" t="s">
        <v>1139</v>
      </c>
      <c r="I197" s="338">
        <v>239956</v>
      </c>
      <c r="J197" s="339" t="s">
        <v>304</v>
      </c>
      <c r="K197" s="340" t="s">
        <v>667</v>
      </c>
      <c r="L197" s="334" t="s">
        <v>534</v>
      </c>
      <c r="M197" s="341">
        <v>6</v>
      </c>
    </row>
    <row r="198" spans="1:13">
      <c r="A198" s="266" t="s">
        <v>277</v>
      </c>
      <c r="B198" s="267" t="s">
        <v>511</v>
      </c>
      <c r="C198" s="268" t="s">
        <v>513</v>
      </c>
      <c r="D198" s="266" t="s">
        <v>662</v>
      </c>
      <c r="E198" s="266" t="s">
        <v>1042</v>
      </c>
      <c r="F198" s="266" t="s">
        <v>299</v>
      </c>
      <c r="G198" s="266" t="s">
        <v>152</v>
      </c>
      <c r="H198" s="272" t="s">
        <v>1140</v>
      </c>
      <c r="I198" s="269">
        <v>120000</v>
      </c>
      <c r="J198" s="270" t="s">
        <v>525</v>
      </c>
      <c r="K198" s="69" t="s">
        <v>667</v>
      </c>
      <c r="L198" s="10" t="s">
        <v>352</v>
      </c>
      <c r="M198" s="47">
        <v>6</v>
      </c>
    </row>
    <row r="199" spans="1:13" s="329" customFormat="1">
      <c r="A199" s="322" t="s">
        <v>683</v>
      </c>
      <c r="B199" s="322" t="s">
        <v>1141</v>
      </c>
      <c r="C199" s="323">
        <v>0.50451388888888882</v>
      </c>
      <c r="D199" s="322" t="s">
        <v>662</v>
      </c>
      <c r="E199" s="322" t="s">
        <v>676</v>
      </c>
      <c r="F199" s="322" t="s">
        <v>1094</v>
      </c>
      <c r="G199" s="322" t="s">
        <v>1142</v>
      </c>
      <c r="H199" s="333" t="s">
        <v>1143</v>
      </c>
      <c r="I199" s="325">
        <v>540000</v>
      </c>
      <c r="J199" s="324" t="s">
        <v>1144</v>
      </c>
      <c r="K199" s="326" t="s">
        <v>667</v>
      </c>
      <c r="L199" s="330" t="s">
        <v>1145</v>
      </c>
      <c r="M199" s="328">
        <v>27</v>
      </c>
    </row>
    <row r="200" spans="1:13">
      <c r="A200" s="266" t="s">
        <v>279</v>
      </c>
      <c r="B200" s="267" t="s">
        <v>514</v>
      </c>
      <c r="C200" s="268" t="s">
        <v>515</v>
      </c>
      <c r="D200" s="266" t="s">
        <v>662</v>
      </c>
      <c r="E200" s="266" t="s">
        <v>676</v>
      </c>
      <c r="F200" s="266" t="s">
        <v>299</v>
      </c>
      <c r="G200" s="266" t="s">
        <v>705</v>
      </c>
      <c r="H200" s="272" t="s">
        <v>520</v>
      </c>
      <c r="I200" s="269">
        <v>74000</v>
      </c>
      <c r="J200" s="270" t="s">
        <v>526</v>
      </c>
      <c r="K200" s="69" t="s">
        <v>1066</v>
      </c>
      <c r="L200" s="10" t="s">
        <v>535</v>
      </c>
      <c r="M200" s="47">
        <v>3</v>
      </c>
    </row>
    <row r="201" spans="1:13">
      <c r="A201" s="266" t="s">
        <v>275</v>
      </c>
      <c r="B201" s="267" t="s">
        <v>514</v>
      </c>
      <c r="C201" s="268" t="s">
        <v>516</v>
      </c>
      <c r="D201" s="266" t="s">
        <v>1068</v>
      </c>
      <c r="E201" s="266" t="s">
        <v>676</v>
      </c>
      <c r="F201" s="266" t="s">
        <v>299</v>
      </c>
      <c r="G201" s="266" t="s">
        <v>705</v>
      </c>
      <c r="H201" s="272" t="s">
        <v>521</v>
      </c>
      <c r="I201" s="269">
        <v>200000</v>
      </c>
      <c r="J201" s="270" t="s">
        <v>527</v>
      </c>
      <c r="K201" s="69" t="s">
        <v>667</v>
      </c>
      <c r="L201" s="10" t="s">
        <v>536</v>
      </c>
      <c r="M201" s="47">
        <v>10</v>
      </c>
    </row>
    <row r="202" spans="1:13" s="245" customFormat="1">
      <c r="A202" s="335" t="s">
        <v>276</v>
      </c>
      <c r="B202" s="335" t="s">
        <v>517</v>
      </c>
      <c r="C202" s="336" t="s">
        <v>518</v>
      </c>
      <c r="D202" s="335" t="s">
        <v>662</v>
      </c>
      <c r="E202" s="335" t="s">
        <v>1042</v>
      </c>
      <c r="F202" s="335" t="s">
        <v>1146</v>
      </c>
      <c r="G202" s="335" t="s">
        <v>1163</v>
      </c>
      <c r="H202" s="337" t="s">
        <v>522</v>
      </c>
      <c r="I202" s="338">
        <v>1191000</v>
      </c>
      <c r="J202" s="339" t="s">
        <v>528</v>
      </c>
      <c r="K202" s="340" t="s">
        <v>667</v>
      </c>
      <c r="L202" s="334" t="s">
        <v>537</v>
      </c>
      <c r="M202" s="341">
        <v>58</v>
      </c>
    </row>
    <row r="203" spans="1:13" s="171" customFormat="1" ht="18" customHeight="1">
      <c r="A203" s="172"/>
      <c r="B203" s="401" t="s">
        <v>1147</v>
      </c>
      <c r="C203" s="401"/>
      <c r="D203" s="401"/>
      <c r="E203" s="401"/>
      <c r="F203" s="401"/>
      <c r="G203" s="401"/>
      <c r="H203" s="401"/>
      <c r="I203" s="173">
        <f>SUM(I5:I202)</f>
        <v>28556636</v>
      </c>
      <c r="J203" s="174"/>
      <c r="K203" s="172"/>
      <c r="L203" s="175"/>
      <c r="M203" s="172">
        <f>SUM(M5:M202)</f>
        <v>1591</v>
      </c>
    </row>
    <row r="204" spans="1:13" s="67" customFormat="1" ht="18" customHeight="1">
      <c r="A204" s="54"/>
      <c r="B204" s="55"/>
      <c r="C204" s="56"/>
      <c r="D204" s="53"/>
      <c r="E204" s="53"/>
      <c r="F204" s="53"/>
      <c r="G204" s="53"/>
      <c r="H204" s="57"/>
      <c r="I204" s="78" t="b">
        <f>I203=I212</f>
        <v>1</v>
      </c>
      <c r="J204" s="57"/>
      <c r="K204" s="54"/>
      <c r="L204" s="58"/>
      <c r="M204" s="54"/>
    </row>
    <row r="205" spans="1:13" s="67" customFormat="1" ht="18" customHeight="1">
      <c r="A205" s="54"/>
      <c r="B205" s="55"/>
      <c r="C205" s="56"/>
      <c r="D205" s="53"/>
      <c r="E205" s="53"/>
      <c r="F205" s="53"/>
      <c r="G205" s="53"/>
      <c r="H205" s="57"/>
      <c r="I205" s="76"/>
      <c r="J205" s="59"/>
      <c r="K205" s="54"/>
      <c r="L205" s="58"/>
      <c r="M205" s="54"/>
    </row>
    <row r="206" spans="1:13" s="67" customFormat="1" ht="15" customHeight="1">
      <c r="A206" s="54"/>
      <c r="B206" s="55"/>
      <c r="C206" s="56"/>
      <c r="D206" s="53"/>
      <c r="E206" s="53"/>
      <c r="F206" s="53"/>
      <c r="G206" s="60"/>
      <c r="H206" s="57"/>
      <c r="I206" s="366" t="s">
        <v>1159</v>
      </c>
      <c r="J206" s="68"/>
      <c r="K206" s="54"/>
      <c r="L206" s="58"/>
      <c r="M206" s="54"/>
    </row>
    <row r="207" spans="1:13" s="67" customFormat="1" ht="15" customHeight="1">
      <c r="A207" s="54"/>
      <c r="B207" s="55"/>
      <c r="C207" s="56"/>
      <c r="D207" s="52"/>
      <c r="E207" s="52"/>
      <c r="F207" s="61"/>
      <c r="G207" s="62"/>
      <c r="H207" s="63"/>
      <c r="I207" s="368">
        <v>4531956</v>
      </c>
      <c r="J207" s="68" t="s">
        <v>1155</v>
      </c>
      <c r="K207" s="54"/>
      <c r="L207" s="58"/>
      <c r="M207" s="54"/>
    </row>
    <row r="208" spans="1:13" s="67" customFormat="1">
      <c r="A208" s="64"/>
      <c r="B208" s="65"/>
      <c r="C208" s="66"/>
      <c r="H208" s="68"/>
      <c r="I208" s="368">
        <v>19600370</v>
      </c>
      <c r="J208" s="68" t="s">
        <v>1156</v>
      </c>
      <c r="K208" s="64"/>
      <c r="L208" s="58"/>
      <c r="M208" s="64"/>
    </row>
    <row r="209" spans="1:13" s="67" customFormat="1">
      <c r="A209" s="64"/>
      <c r="B209" s="65"/>
      <c r="C209" s="66"/>
      <c r="H209" s="68"/>
      <c r="I209" s="368">
        <v>567900</v>
      </c>
      <c r="J209" s="68" t="s">
        <v>96</v>
      </c>
      <c r="K209" s="64"/>
      <c r="L209" s="58"/>
      <c r="M209" s="64"/>
    </row>
    <row r="210" spans="1:13" s="67" customFormat="1">
      <c r="A210" s="64"/>
      <c r="B210" s="65"/>
      <c r="C210" s="66"/>
      <c r="H210" s="68"/>
      <c r="I210" s="368">
        <v>2932650</v>
      </c>
      <c r="J210" s="68" t="s">
        <v>1157</v>
      </c>
      <c r="K210" s="64"/>
      <c r="L210" s="58"/>
      <c r="M210" s="64"/>
    </row>
    <row r="211" spans="1:13" s="67" customFormat="1">
      <c r="A211" s="64"/>
      <c r="B211" s="65"/>
      <c r="C211" s="66"/>
      <c r="H211" s="68"/>
      <c r="I211" s="368">
        <v>923760</v>
      </c>
      <c r="J211" s="68" t="s">
        <v>1158</v>
      </c>
      <c r="K211" s="64"/>
      <c r="L211" s="58"/>
      <c r="M211" s="64"/>
    </row>
    <row r="212" spans="1:13" s="67" customFormat="1">
      <c r="A212" s="64"/>
      <c r="B212" s="65"/>
      <c r="C212" s="66"/>
      <c r="H212" s="68"/>
      <c r="I212" s="368">
        <f>SUM(I207:I211)</f>
        <v>28556636</v>
      </c>
      <c r="J212" s="68"/>
      <c r="K212" s="64"/>
      <c r="L212" s="58"/>
      <c r="M212" s="64"/>
    </row>
    <row r="213" spans="1:13" s="67" customFormat="1">
      <c r="A213" s="64"/>
      <c r="B213" s="65"/>
      <c r="C213" s="66"/>
      <c r="H213" s="68"/>
      <c r="K213" s="367"/>
      <c r="L213" s="58"/>
      <c r="M213" s="64"/>
    </row>
    <row r="214" spans="1:13" s="67" customFormat="1">
      <c r="A214" s="64"/>
      <c r="B214" s="65"/>
      <c r="C214" s="66"/>
      <c r="H214" s="68"/>
      <c r="K214" s="64"/>
      <c r="L214" s="58"/>
      <c r="M214" s="64"/>
    </row>
    <row r="215" spans="1:13" s="67" customFormat="1">
      <c r="A215" s="64"/>
      <c r="B215" s="65"/>
      <c r="C215" s="66"/>
      <c r="H215" s="68"/>
      <c r="K215" s="64"/>
      <c r="L215" s="58"/>
      <c r="M215" s="64"/>
    </row>
    <row r="216" spans="1:13" s="67" customFormat="1">
      <c r="A216" s="64"/>
      <c r="B216" s="65"/>
      <c r="C216" s="66"/>
      <c r="H216" s="68"/>
      <c r="K216" s="64"/>
      <c r="L216" s="58"/>
      <c r="M216" s="64"/>
    </row>
    <row r="217" spans="1:13">
      <c r="A217" s="64"/>
      <c r="B217" s="65"/>
      <c r="C217" s="66"/>
      <c r="D217" s="67"/>
      <c r="E217" s="67"/>
      <c r="F217" s="67"/>
      <c r="G217" s="67"/>
      <c r="H217" s="68"/>
      <c r="K217" s="64"/>
      <c r="M217" s="64"/>
    </row>
    <row r="218" spans="1:13">
      <c r="A218" s="64"/>
      <c r="B218" s="65"/>
      <c r="C218" s="66"/>
      <c r="D218" s="67"/>
      <c r="E218" s="67"/>
      <c r="F218" s="67"/>
      <c r="G218" s="67"/>
      <c r="H218" s="68"/>
      <c r="K218" s="64"/>
      <c r="M218" s="64"/>
    </row>
    <row r="219" spans="1:13">
      <c r="A219" s="64"/>
      <c r="B219" s="65"/>
      <c r="C219" s="66"/>
      <c r="D219" s="67"/>
      <c r="E219" s="67"/>
      <c r="F219" s="67"/>
      <c r="G219" s="67"/>
      <c r="H219" s="68"/>
      <c r="I219" s="77"/>
      <c r="J219" s="68"/>
      <c r="K219" s="64"/>
      <c r="M219" s="64"/>
    </row>
    <row r="220" spans="1:13">
      <c r="J220" s="50"/>
      <c r="K220" s="47"/>
    </row>
    <row r="221" spans="1:13">
      <c r="J221" s="50"/>
      <c r="K221" s="47"/>
    </row>
    <row r="222" spans="1:13">
      <c r="J222" s="50"/>
      <c r="K222" s="47"/>
    </row>
    <row r="223" spans="1:13">
      <c r="J223" s="50"/>
      <c r="K223" s="47"/>
    </row>
    <row r="224" spans="1:13">
      <c r="J224" s="50"/>
      <c r="K224" s="47"/>
    </row>
    <row r="225" spans="10:11">
      <c r="J225" s="50"/>
      <c r="K225" s="47"/>
    </row>
    <row r="226" spans="10:11">
      <c r="J226" s="50"/>
      <c r="K226" s="47"/>
    </row>
    <row r="227" spans="10:11">
      <c r="J227" s="50"/>
      <c r="K227" s="47"/>
    </row>
    <row r="228" spans="10:11">
      <c r="J228" s="50"/>
      <c r="K228" s="47"/>
    </row>
    <row r="229" spans="10:11">
      <c r="J229" s="50"/>
      <c r="K229" s="47"/>
    </row>
  </sheetData>
  <autoFilter ref="A4:N205"/>
  <mergeCells count="6">
    <mergeCell ref="B203:H203"/>
    <mergeCell ref="A1:M2"/>
    <mergeCell ref="M5:M6"/>
    <mergeCell ref="M9:M10"/>
    <mergeCell ref="M11:M12"/>
    <mergeCell ref="M14:M15"/>
  </mergeCells>
  <phoneticPr fontId="12" type="noConversion"/>
  <pageMargins left="0.7" right="0.7" top="0.75" bottom="0.75" header="0.3" footer="0.3"/>
  <pageSetup paperSize="9" orientation="portrait" verticalDpi="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4"/>
  <sheetViews>
    <sheetView tabSelected="1" workbookViewId="0">
      <selection activeCell="N20" sqref="N20"/>
    </sheetView>
  </sheetViews>
  <sheetFormatPr defaultRowHeight="11.25"/>
  <cols>
    <col min="1" max="1" width="1" customWidth="1"/>
    <col min="2" max="3" width="15.83203125" customWidth="1"/>
    <col min="4" max="4" width="54" customWidth="1"/>
    <col min="5" max="5" width="43.83203125" customWidth="1"/>
    <col min="6" max="6" width="34" customWidth="1"/>
    <col min="7" max="8" width="6.6640625" customWidth="1"/>
    <col min="9" max="10" width="12.83203125" customWidth="1"/>
    <col min="257" max="257" width="1" customWidth="1"/>
    <col min="258" max="259" width="15.83203125" customWidth="1"/>
    <col min="260" max="260" width="54" customWidth="1"/>
    <col min="261" max="261" width="43.83203125" customWidth="1"/>
    <col min="262" max="262" width="34" customWidth="1"/>
    <col min="263" max="264" width="6.6640625" customWidth="1"/>
    <col min="265" max="266" width="12.83203125" customWidth="1"/>
    <col min="513" max="513" width="1" customWidth="1"/>
    <col min="514" max="515" width="15.83203125" customWidth="1"/>
    <col min="516" max="516" width="54" customWidth="1"/>
    <col min="517" max="517" width="43.83203125" customWidth="1"/>
    <col min="518" max="518" width="34" customWidth="1"/>
    <col min="519" max="520" width="6.6640625" customWidth="1"/>
    <col min="521" max="522" width="12.83203125" customWidth="1"/>
    <col min="769" max="769" width="1" customWidth="1"/>
    <col min="770" max="771" width="15.83203125" customWidth="1"/>
    <col min="772" max="772" width="54" customWidth="1"/>
    <col min="773" max="773" width="43.83203125" customWidth="1"/>
    <col min="774" max="774" width="34" customWidth="1"/>
    <col min="775" max="776" width="6.6640625" customWidth="1"/>
    <col min="777" max="778" width="12.83203125" customWidth="1"/>
    <col min="1025" max="1025" width="1" customWidth="1"/>
    <col min="1026" max="1027" width="15.83203125" customWidth="1"/>
    <col min="1028" max="1028" width="54" customWidth="1"/>
    <col min="1029" max="1029" width="43.83203125" customWidth="1"/>
    <col min="1030" max="1030" width="34" customWidth="1"/>
    <col min="1031" max="1032" width="6.6640625" customWidth="1"/>
    <col min="1033" max="1034" width="12.83203125" customWidth="1"/>
    <col min="1281" max="1281" width="1" customWidth="1"/>
    <col min="1282" max="1283" width="15.83203125" customWidth="1"/>
    <col min="1284" max="1284" width="54" customWidth="1"/>
    <col min="1285" max="1285" width="43.83203125" customWidth="1"/>
    <col min="1286" max="1286" width="34" customWidth="1"/>
    <col min="1287" max="1288" width="6.6640625" customWidth="1"/>
    <col min="1289" max="1290" width="12.83203125" customWidth="1"/>
    <col min="1537" max="1537" width="1" customWidth="1"/>
    <col min="1538" max="1539" width="15.83203125" customWidth="1"/>
    <col min="1540" max="1540" width="54" customWidth="1"/>
    <col min="1541" max="1541" width="43.83203125" customWidth="1"/>
    <col min="1542" max="1542" width="34" customWidth="1"/>
    <col min="1543" max="1544" width="6.6640625" customWidth="1"/>
    <col min="1545" max="1546" width="12.83203125" customWidth="1"/>
    <col min="1793" max="1793" width="1" customWidth="1"/>
    <col min="1794" max="1795" width="15.83203125" customWidth="1"/>
    <col min="1796" max="1796" width="54" customWidth="1"/>
    <col min="1797" max="1797" width="43.83203125" customWidth="1"/>
    <col min="1798" max="1798" width="34" customWidth="1"/>
    <col min="1799" max="1800" width="6.6640625" customWidth="1"/>
    <col min="1801" max="1802" width="12.83203125" customWidth="1"/>
    <col min="2049" max="2049" width="1" customWidth="1"/>
    <col min="2050" max="2051" width="15.83203125" customWidth="1"/>
    <col min="2052" max="2052" width="54" customWidth="1"/>
    <col min="2053" max="2053" width="43.83203125" customWidth="1"/>
    <col min="2054" max="2054" width="34" customWidth="1"/>
    <col min="2055" max="2056" width="6.6640625" customWidth="1"/>
    <col min="2057" max="2058" width="12.83203125" customWidth="1"/>
    <col min="2305" max="2305" width="1" customWidth="1"/>
    <col min="2306" max="2307" width="15.83203125" customWidth="1"/>
    <col min="2308" max="2308" width="54" customWidth="1"/>
    <col min="2309" max="2309" width="43.83203125" customWidth="1"/>
    <col min="2310" max="2310" width="34" customWidth="1"/>
    <col min="2311" max="2312" width="6.6640625" customWidth="1"/>
    <col min="2313" max="2314" width="12.83203125" customWidth="1"/>
    <col min="2561" max="2561" width="1" customWidth="1"/>
    <col min="2562" max="2563" width="15.83203125" customWidth="1"/>
    <col min="2564" max="2564" width="54" customWidth="1"/>
    <col min="2565" max="2565" width="43.83203125" customWidth="1"/>
    <col min="2566" max="2566" width="34" customWidth="1"/>
    <col min="2567" max="2568" width="6.6640625" customWidth="1"/>
    <col min="2569" max="2570" width="12.83203125" customWidth="1"/>
    <col min="2817" max="2817" width="1" customWidth="1"/>
    <col min="2818" max="2819" width="15.83203125" customWidth="1"/>
    <col min="2820" max="2820" width="54" customWidth="1"/>
    <col min="2821" max="2821" width="43.83203125" customWidth="1"/>
    <col min="2822" max="2822" width="34" customWidth="1"/>
    <col min="2823" max="2824" width="6.6640625" customWidth="1"/>
    <col min="2825" max="2826" width="12.83203125" customWidth="1"/>
    <col min="3073" max="3073" width="1" customWidth="1"/>
    <col min="3074" max="3075" width="15.83203125" customWidth="1"/>
    <col min="3076" max="3076" width="54" customWidth="1"/>
    <col min="3077" max="3077" width="43.83203125" customWidth="1"/>
    <col min="3078" max="3078" width="34" customWidth="1"/>
    <col min="3079" max="3080" width="6.6640625" customWidth="1"/>
    <col min="3081" max="3082" width="12.83203125" customWidth="1"/>
    <col min="3329" max="3329" width="1" customWidth="1"/>
    <col min="3330" max="3331" width="15.83203125" customWidth="1"/>
    <col min="3332" max="3332" width="54" customWidth="1"/>
    <col min="3333" max="3333" width="43.83203125" customWidth="1"/>
    <col min="3334" max="3334" width="34" customWidth="1"/>
    <col min="3335" max="3336" width="6.6640625" customWidth="1"/>
    <col min="3337" max="3338" width="12.83203125" customWidth="1"/>
    <col min="3585" max="3585" width="1" customWidth="1"/>
    <col min="3586" max="3587" width="15.83203125" customWidth="1"/>
    <col min="3588" max="3588" width="54" customWidth="1"/>
    <col min="3589" max="3589" width="43.83203125" customWidth="1"/>
    <col min="3590" max="3590" width="34" customWidth="1"/>
    <col min="3591" max="3592" width="6.6640625" customWidth="1"/>
    <col min="3593" max="3594" width="12.83203125" customWidth="1"/>
    <col min="3841" max="3841" width="1" customWidth="1"/>
    <col min="3842" max="3843" width="15.83203125" customWidth="1"/>
    <col min="3844" max="3844" width="54" customWidth="1"/>
    <col min="3845" max="3845" width="43.83203125" customWidth="1"/>
    <col min="3846" max="3846" width="34" customWidth="1"/>
    <col min="3847" max="3848" width="6.6640625" customWidth="1"/>
    <col min="3849" max="3850" width="12.83203125" customWidth="1"/>
    <col min="4097" max="4097" width="1" customWidth="1"/>
    <col min="4098" max="4099" width="15.83203125" customWidth="1"/>
    <col min="4100" max="4100" width="54" customWidth="1"/>
    <col min="4101" max="4101" width="43.83203125" customWidth="1"/>
    <col min="4102" max="4102" width="34" customWidth="1"/>
    <col min="4103" max="4104" width="6.6640625" customWidth="1"/>
    <col min="4105" max="4106" width="12.83203125" customWidth="1"/>
    <col min="4353" max="4353" width="1" customWidth="1"/>
    <col min="4354" max="4355" width="15.83203125" customWidth="1"/>
    <col min="4356" max="4356" width="54" customWidth="1"/>
    <col min="4357" max="4357" width="43.83203125" customWidth="1"/>
    <col min="4358" max="4358" width="34" customWidth="1"/>
    <col min="4359" max="4360" width="6.6640625" customWidth="1"/>
    <col min="4361" max="4362" width="12.83203125" customWidth="1"/>
    <col min="4609" max="4609" width="1" customWidth="1"/>
    <col min="4610" max="4611" width="15.83203125" customWidth="1"/>
    <col min="4612" max="4612" width="54" customWidth="1"/>
    <col min="4613" max="4613" width="43.83203125" customWidth="1"/>
    <col min="4614" max="4614" width="34" customWidth="1"/>
    <col min="4615" max="4616" width="6.6640625" customWidth="1"/>
    <col min="4617" max="4618" width="12.83203125" customWidth="1"/>
    <col min="4865" max="4865" width="1" customWidth="1"/>
    <col min="4866" max="4867" width="15.83203125" customWidth="1"/>
    <col min="4868" max="4868" width="54" customWidth="1"/>
    <col min="4869" max="4869" width="43.83203125" customWidth="1"/>
    <col min="4870" max="4870" width="34" customWidth="1"/>
    <col min="4871" max="4872" width="6.6640625" customWidth="1"/>
    <col min="4873" max="4874" width="12.83203125" customWidth="1"/>
    <col min="5121" max="5121" width="1" customWidth="1"/>
    <col min="5122" max="5123" width="15.83203125" customWidth="1"/>
    <col min="5124" max="5124" width="54" customWidth="1"/>
    <col min="5125" max="5125" width="43.83203125" customWidth="1"/>
    <col min="5126" max="5126" width="34" customWidth="1"/>
    <col min="5127" max="5128" width="6.6640625" customWidth="1"/>
    <col min="5129" max="5130" width="12.83203125" customWidth="1"/>
    <col min="5377" max="5377" width="1" customWidth="1"/>
    <col min="5378" max="5379" width="15.83203125" customWidth="1"/>
    <col min="5380" max="5380" width="54" customWidth="1"/>
    <col min="5381" max="5381" width="43.83203125" customWidth="1"/>
    <col min="5382" max="5382" width="34" customWidth="1"/>
    <col min="5383" max="5384" width="6.6640625" customWidth="1"/>
    <col min="5385" max="5386" width="12.83203125" customWidth="1"/>
    <col min="5633" max="5633" width="1" customWidth="1"/>
    <col min="5634" max="5635" width="15.83203125" customWidth="1"/>
    <col min="5636" max="5636" width="54" customWidth="1"/>
    <col min="5637" max="5637" width="43.83203125" customWidth="1"/>
    <col min="5638" max="5638" width="34" customWidth="1"/>
    <col min="5639" max="5640" width="6.6640625" customWidth="1"/>
    <col min="5641" max="5642" width="12.83203125" customWidth="1"/>
    <col min="5889" max="5889" width="1" customWidth="1"/>
    <col min="5890" max="5891" width="15.83203125" customWidth="1"/>
    <col min="5892" max="5892" width="54" customWidth="1"/>
    <col min="5893" max="5893" width="43.83203125" customWidth="1"/>
    <col min="5894" max="5894" width="34" customWidth="1"/>
    <col min="5895" max="5896" width="6.6640625" customWidth="1"/>
    <col min="5897" max="5898" width="12.83203125" customWidth="1"/>
    <col min="6145" max="6145" width="1" customWidth="1"/>
    <col min="6146" max="6147" width="15.83203125" customWidth="1"/>
    <col min="6148" max="6148" width="54" customWidth="1"/>
    <col min="6149" max="6149" width="43.83203125" customWidth="1"/>
    <col min="6150" max="6150" width="34" customWidth="1"/>
    <col min="6151" max="6152" width="6.6640625" customWidth="1"/>
    <col min="6153" max="6154" width="12.83203125" customWidth="1"/>
    <col min="6401" max="6401" width="1" customWidth="1"/>
    <col min="6402" max="6403" width="15.83203125" customWidth="1"/>
    <col min="6404" max="6404" width="54" customWidth="1"/>
    <col min="6405" max="6405" width="43.83203125" customWidth="1"/>
    <col min="6406" max="6406" width="34" customWidth="1"/>
    <col min="6407" max="6408" width="6.6640625" customWidth="1"/>
    <col min="6409" max="6410" width="12.83203125" customWidth="1"/>
    <col min="6657" max="6657" width="1" customWidth="1"/>
    <col min="6658" max="6659" width="15.83203125" customWidth="1"/>
    <col min="6660" max="6660" width="54" customWidth="1"/>
    <col min="6661" max="6661" width="43.83203125" customWidth="1"/>
    <col min="6662" max="6662" width="34" customWidth="1"/>
    <col min="6663" max="6664" width="6.6640625" customWidth="1"/>
    <col min="6665" max="6666" width="12.83203125" customWidth="1"/>
    <col min="6913" max="6913" width="1" customWidth="1"/>
    <col min="6914" max="6915" width="15.83203125" customWidth="1"/>
    <col min="6916" max="6916" width="54" customWidth="1"/>
    <col min="6917" max="6917" width="43.83203125" customWidth="1"/>
    <col min="6918" max="6918" width="34" customWidth="1"/>
    <col min="6919" max="6920" width="6.6640625" customWidth="1"/>
    <col min="6921" max="6922" width="12.83203125" customWidth="1"/>
    <col min="7169" max="7169" width="1" customWidth="1"/>
    <col min="7170" max="7171" width="15.83203125" customWidth="1"/>
    <col min="7172" max="7172" width="54" customWidth="1"/>
    <col min="7173" max="7173" width="43.83203125" customWidth="1"/>
    <col min="7174" max="7174" width="34" customWidth="1"/>
    <col min="7175" max="7176" width="6.6640625" customWidth="1"/>
    <col min="7177" max="7178" width="12.83203125" customWidth="1"/>
    <col min="7425" max="7425" width="1" customWidth="1"/>
    <col min="7426" max="7427" width="15.83203125" customWidth="1"/>
    <col min="7428" max="7428" width="54" customWidth="1"/>
    <col min="7429" max="7429" width="43.83203125" customWidth="1"/>
    <col min="7430" max="7430" width="34" customWidth="1"/>
    <col min="7431" max="7432" width="6.6640625" customWidth="1"/>
    <col min="7433" max="7434" width="12.83203125" customWidth="1"/>
    <col min="7681" max="7681" width="1" customWidth="1"/>
    <col min="7682" max="7683" width="15.83203125" customWidth="1"/>
    <col min="7684" max="7684" width="54" customWidth="1"/>
    <col min="7685" max="7685" width="43.83203125" customWidth="1"/>
    <col min="7686" max="7686" width="34" customWidth="1"/>
    <col min="7687" max="7688" width="6.6640625" customWidth="1"/>
    <col min="7689" max="7690" width="12.83203125" customWidth="1"/>
    <col min="7937" max="7937" width="1" customWidth="1"/>
    <col min="7938" max="7939" width="15.83203125" customWidth="1"/>
    <col min="7940" max="7940" width="54" customWidth="1"/>
    <col min="7941" max="7941" width="43.83203125" customWidth="1"/>
    <col min="7942" max="7942" width="34" customWidth="1"/>
    <col min="7943" max="7944" width="6.6640625" customWidth="1"/>
    <col min="7945" max="7946" width="12.83203125" customWidth="1"/>
    <col min="8193" max="8193" width="1" customWidth="1"/>
    <col min="8194" max="8195" width="15.83203125" customWidth="1"/>
    <col min="8196" max="8196" width="54" customWidth="1"/>
    <col min="8197" max="8197" width="43.83203125" customWidth="1"/>
    <col min="8198" max="8198" width="34" customWidth="1"/>
    <col min="8199" max="8200" width="6.6640625" customWidth="1"/>
    <col min="8201" max="8202" width="12.83203125" customWidth="1"/>
    <col min="8449" max="8449" width="1" customWidth="1"/>
    <col min="8450" max="8451" width="15.83203125" customWidth="1"/>
    <col min="8452" max="8452" width="54" customWidth="1"/>
    <col min="8453" max="8453" width="43.83203125" customWidth="1"/>
    <col min="8454" max="8454" width="34" customWidth="1"/>
    <col min="8455" max="8456" width="6.6640625" customWidth="1"/>
    <col min="8457" max="8458" width="12.83203125" customWidth="1"/>
    <col min="8705" max="8705" width="1" customWidth="1"/>
    <col min="8706" max="8707" width="15.83203125" customWidth="1"/>
    <col min="8708" max="8708" width="54" customWidth="1"/>
    <col min="8709" max="8709" width="43.83203125" customWidth="1"/>
    <col min="8710" max="8710" width="34" customWidth="1"/>
    <col min="8711" max="8712" width="6.6640625" customWidth="1"/>
    <col min="8713" max="8714" width="12.83203125" customWidth="1"/>
    <col min="8961" max="8961" width="1" customWidth="1"/>
    <col min="8962" max="8963" width="15.83203125" customWidth="1"/>
    <col min="8964" max="8964" width="54" customWidth="1"/>
    <col min="8965" max="8965" width="43.83203125" customWidth="1"/>
    <col min="8966" max="8966" width="34" customWidth="1"/>
    <col min="8967" max="8968" width="6.6640625" customWidth="1"/>
    <col min="8969" max="8970" width="12.83203125" customWidth="1"/>
    <col min="9217" max="9217" width="1" customWidth="1"/>
    <col min="9218" max="9219" width="15.83203125" customWidth="1"/>
    <col min="9220" max="9220" width="54" customWidth="1"/>
    <col min="9221" max="9221" width="43.83203125" customWidth="1"/>
    <col min="9222" max="9222" width="34" customWidth="1"/>
    <col min="9223" max="9224" width="6.6640625" customWidth="1"/>
    <col min="9225" max="9226" width="12.83203125" customWidth="1"/>
    <col min="9473" max="9473" width="1" customWidth="1"/>
    <col min="9474" max="9475" width="15.83203125" customWidth="1"/>
    <col min="9476" max="9476" width="54" customWidth="1"/>
    <col min="9477" max="9477" width="43.83203125" customWidth="1"/>
    <col min="9478" max="9478" width="34" customWidth="1"/>
    <col min="9479" max="9480" width="6.6640625" customWidth="1"/>
    <col min="9481" max="9482" width="12.83203125" customWidth="1"/>
    <col min="9729" max="9729" width="1" customWidth="1"/>
    <col min="9730" max="9731" width="15.83203125" customWidth="1"/>
    <col min="9732" max="9732" width="54" customWidth="1"/>
    <col min="9733" max="9733" width="43.83203125" customWidth="1"/>
    <col min="9734" max="9734" width="34" customWidth="1"/>
    <col min="9735" max="9736" width="6.6640625" customWidth="1"/>
    <col min="9737" max="9738" width="12.83203125" customWidth="1"/>
    <col min="9985" max="9985" width="1" customWidth="1"/>
    <col min="9986" max="9987" width="15.83203125" customWidth="1"/>
    <col min="9988" max="9988" width="54" customWidth="1"/>
    <col min="9989" max="9989" width="43.83203125" customWidth="1"/>
    <col min="9990" max="9990" width="34" customWidth="1"/>
    <col min="9991" max="9992" width="6.6640625" customWidth="1"/>
    <col min="9993" max="9994" width="12.83203125" customWidth="1"/>
    <col min="10241" max="10241" width="1" customWidth="1"/>
    <col min="10242" max="10243" width="15.83203125" customWidth="1"/>
    <col min="10244" max="10244" width="54" customWidth="1"/>
    <col min="10245" max="10245" width="43.83203125" customWidth="1"/>
    <col min="10246" max="10246" width="34" customWidth="1"/>
    <col min="10247" max="10248" width="6.6640625" customWidth="1"/>
    <col min="10249" max="10250" width="12.83203125" customWidth="1"/>
    <col min="10497" max="10497" width="1" customWidth="1"/>
    <col min="10498" max="10499" width="15.83203125" customWidth="1"/>
    <col min="10500" max="10500" width="54" customWidth="1"/>
    <col min="10501" max="10501" width="43.83203125" customWidth="1"/>
    <col min="10502" max="10502" width="34" customWidth="1"/>
    <col min="10503" max="10504" width="6.6640625" customWidth="1"/>
    <col min="10505" max="10506" width="12.83203125" customWidth="1"/>
    <col min="10753" max="10753" width="1" customWidth="1"/>
    <col min="10754" max="10755" width="15.83203125" customWidth="1"/>
    <col min="10756" max="10756" width="54" customWidth="1"/>
    <col min="10757" max="10757" width="43.83203125" customWidth="1"/>
    <col min="10758" max="10758" width="34" customWidth="1"/>
    <col min="10759" max="10760" width="6.6640625" customWidth="1"/>
    <col min="10761" max="10762" width="12.83203125" customWidth="1"/>
    <col min="11009" max="11009" width="1" customWidth="1"/>
    <col min="11010" max="11011" width="15.83203125" customWidth="1"/>
    <col min="11012" max="11012" width="54" customWidth="1"/>
    <col min="11013" max="11013" width="43.83203125" customWidth="1"/>
    <col min="11014" max="11014" width="34" customWidth="1"/>
    <col min="11015" max="11016" width="6.6640625" customWidth="1"/>
    <col min="11017" max="11018" width="12.83203125" customWidth="1"/>
    <col min="11265" max="11265" width="1" customWidth="1"/>
    <col min="11266" max="11267" width="15.83203125" customWidth="1"/>
    <col min="11268" max="11268" width="54" customWidth="1"/>
    <col min="11269" max="11269" width="43.83203125" customWidth="1"/>
    <col min="11270" max="11270" width="34" customWidth="1"/>
    <col min="11271" max="11272" width="6.6640625" customWidth="1"/>
    <col min="11273" max="11274" width="12.83203125" customWidth="1"/>
    <col min="11521" max="11521" width="1" customWidth="1"/>
    <col min="11522" max="11523" width="15.83203125" customWidth="1"/>
    <col min="11524" max="11524" width="54" customWidth="1"/>
    <col min="11525" max="11525" width="43.83203125" customWidth="1"/>
    <col min="11526" max="11526" width="34" customWidth="1"/>
    <col min="11527" max="11528" width="6.6640625" customWidth="1"/>
    <col min="11529" max="11530" width="12.83203125" customWidth="1"/>
    <col min="11777" max="11777" width="1" customWidth="1"/>
    <col min="11778" max="11779" width="15.83203125" customWidth="1"/>
    <col min="11780" max="11780" width="54" customWidth="1"/>
    <col min="11781" max="11781" width="43.83203125" customWidth="1"/>
    <col min="11782" max="11782" width="34" customWidth="1"/>
    <col min="11783" max="11784" width="6.6640625" customWidth="1"/>
    <col min="11785" max="11786" width="12.83203125" customWidth="1"/>
    <col min="12033" max="12033" width="1" customWidth="1"/>
    <col min="12034" max="12035" width="15.83203125" customWidth="1"/>
    <col min="12036" max="12036" width="54" customWidth="1"/>
    <col min="12037" max="12037" width="43.83203125" customWidth="1"/>
    <col min="12038" max="12038" width="34" customWidth="1"/>
    <col min="12039" max="12040" width="6.6640625" customWidth="1"/>
    <col min="12041" max="12042" width="12.83203125" customWidth="1"/>
    <col min="12289" max="12289" width="1" customWidth="1"/>
    <col min="12290" max="12291" width="15.83203125" customWidth="1"/>
    <col min="12292" max="12292" width="54" customWidth="1"/>
    <col min="12293" max="12293" width="43.83203125" customWidth="1"/>
    <col min="12294" max="12294" width="34" customWidth="1"/>
    <col min="12295" max="12296" width="6.6640625" customWidth="1"/>
    <col min="12297" max="12298" width="12.83203125" customWidth="1"/>
    <col min="12545" max="12545" width="1" customWidth="1"/>
    <col min="12546" max="12547" width="15.83203125" customWidth="1"/>
    <col min="12548" max="12548" width="54" customWidth="1"/>
    <col min="12549" max="12549" width="43.83203125" customWidth="1"/>
    <col min="12550" max="12550" width="34" customWidth="1"/>
    <col min="12551" max="12552" width="6.6640625" customWidth="1"/>
    <col min="12553" max="12554" width="12.83203125" customWidth="1"/>
    <col min="12801" max="12801" width="1" customWidth="1"/>
    <col min="12802" max="12803" width="15.83203125" customWidth="1"/>
    <col min="12804" max="12804" width="54" customWidth="1"/>
    <col min="12805" max="12805" width="43.83203125" customWidth="1"/>
    <col min="12806" max="12806" width="34" customWidth="1"/>
    <col min="12807" max="12808" width="6.6640625" customWidth="1"/>
    <col min="12809" max="12810" width="12.83203125" customWidth="1"/>
    <col min="13057" max="13057" width="1" customWidth="1"/>
    <col min="13058" max="13059" width="15.83203125" customWidth="1"/>
    <col min="13060" max="13060" width="54" customWidth="1"/>
    <col min="13061" max="13061" width="43.83203125" customWidth="1"/>
    <col min="13062" max="13062" width="34" customWidth="1"/>
    <col min="13063" max="13064" width="6.6640625" customWidth="1"/>
    <col min="13065" max="13066" width="12.83203125" customWidth="1"/>
    <col min="13313" max="13313" width="1" customWidth="1"/>
    <col min="13314" max="13315" width="15.83203125" customWidth="1"/>
    <col min="13316" max="13316" width="54" customWidth="1"/>
    <col min="13317" max="13317" width="43.83203125" customWidth="1"/>
    <col min="13318" max="13318" width="34" customWidth="1"/>
    <col min="13319" max="13320" width="6.6640625" customWidth="1"/>
    <col min="13321" max="13322" width="12.83203125" customWidth="1"/>
    <col min="13569" max="13569" width="1" customWidth="1"/>
    <col min="13570" max="13571" width="15.83203125" customWidth="1"/>
    <col min="13572" max="13572" width="54" customWidth="1"/>
    <col min="13573" max="13573" width="43.83203125" customWidth="1"/>
    <col min="13574" max="13574" width="34" customWidth="1"/>
    <col min="13575" max="13576" width="6.6640625" customWidth="1"/>
    <col min="13577" max="13578" width="12.83203125" customWidth="1"/>
    <col min="13825" max="13825" width="1" customWidth="1"/>
    <col min="13826" max="13827" width="15.83203125" customWidth="1"/>
    <col min="13828" max="13828" width="54" customWidth="1"/>
    <col min="13829" max="13829" width="43.83203125" customWidth="1"/>
    <col min="13830" max="13830" width="34" customWidth="1"/>
    <col min="13831" max="13832" width="6.6640625" customWidth="1"/>
    <col min="13833" max="13834" width="12.83203125" customWidth="1"/>
    <col min="14081" max="14081" width="1" customWidth="1"/>
    <col min="14082" max="14083" width="15.83203125" customWidth="1"/>
    <col min="14084" max="14084" width="54" customWidth="1"/>
    <col min="14085" max="14085" width="43.83203125" customWidth="1"/>
    <col min="14086" max="14086" width="34" customWidth="1"/>
    <col min="14087" max="14088" width="6.6640625" customWidth="1"/>
    <col min="14089" max="14090" width="12.83203125" customWidth="1"/>
    <col min="14337" max="14337" width="1" customWidth="1"/>
    <col min="14338" max="14339" width="15.83203125" customWidth="1"/>
    <col min="14340" max="14340" width="54" customWidth="1"/>
    <col min="14341" max="14341" width="43.83203125" customWidth="1"/>
    <col min="14342" max="14342" width="34" customWidth="1"/>
    <col min="14343" max="14344" width="6.6640625" customWidth="1"/>
    <col min="14345" max="14346" width="12.83203125" customWidth="1"/>
    <col min="14593" max="14593" width="1" customWidth="1"/>
    <col min="14594" max="14595" width="15.83203125" customWidth="1"/>
    <col min="14596" max="14596" width="54" customWidth="1"/>
    <col min="14597" max="14597" width="43.83203125" customWidth="1"/>
    <col min="14598" max="14598" width="34" customWidth="1"/>
    <col min="14599" max="14600" width="6.6640625" customWidth="1"/>
    <col min="14601" max="14602" width="12.83203125" customWidth="1"/>
    <col min="14849" max="14849" width="1" customWidth="1"/>
    <col min="14850" max="14851" width="15.83203125" customWidth="1"/>
    <col min="14852" max="14852" width="54" customWidth="1"/>
    <col min="14853" max="14853" width="43.83203125" customWidth="1"/>
    <col min="14854" max="14854" width="34" customWidth="1"/>
    <col min="14855" max="14856" width="6.6640625" customWidth="1"/>
    <col min="14857" max="14858" width="12.83203125" customWidth="1"/>
    <col min="15105" max="15105" width="1" customWidth="1"/>
    <col min="15106" max="15107" width="15.83203125" customWidth="1"/>
    <col min="15108" max="15108" width="54" customWidth="1"/>
    <col min="15109" max="15109" width="43.83203125" customWidth="1"/>
    <col min="15110" max="15110" width="34" customWidth="1"/>
    <col min="15111" max="15112" width="6.6640625" customWidth="1"/>
    <col min="15113" max="15114" width="12.83203125" customWidth="1"/>
    <col min="15361" max="15361" width="1" customWidth="1"/>
    <col min="15362" max="15363" width="15.83203125" customWidth="1"/>
    <col min="15364" max="15364" width="54" customWidth="1"/>
    <col min="15365" max="15365" width="43.83203125" customWidth="1"/>
    <col min="15366" max="15366" width="34" customWidth="1"/>
    <col min="15367" max="15368" width="6.6640625" customWidth="1"/>
    <col min="15369" max="15370" width="12.83203125" customWidth="1"/>
    <col min="15617" max="15617" width="1" customWidth="1"/>
    <col min="15618" max="15619" width="15.83203125" customWidth="1"/>
    <col min="15620" max="15620" width="54" customWidth="1"/>
    <col min="15621" max="15621" width="43.83203125" customWidth="1"/>
    <col min="15622" max="15622" width="34" customWidth="1"/>
    <col min="15623" max="15624" width="6.6640625" customWidth="1"/>
    <col min="15625" max="15626" width="12.83203125" customWidth="1"/>
    <col min="15873" max="15873" width="1" customWidth="1"/>
    <col min="15874" max="15875" width="15.83203125" customWidth="1"/>
    <col min="15876" max="15876" width="54" customWidth="1"/>
    <col min="15877" max="15877" width="43.83203125" customWidth="1"/>
    <col min="15878" max="15878" width="34" customWidth="1"/>
    <col min="15879" max="15880" width="6.6640625" customWidth="1"/>
    <col min="15881" max="15882" width="12.83203125" customWidth="1"/>
    <col min="16129" max="16129" width="1" customWidth="1"/>
    <col min="16130" max="16131" width="15.83203125" customWidth="1"/>
    <col min="16132" max="16132" width="54" customWidth="1"/>
    <col min="16133" max="16133" width="43.83203125" customWidth="1"/>
    <col min="16134" max="16134" width="34" customWidth="1"/>
    <col min="16135" max="16136" width="6.6640625" customWidth="1"/>
    <col min="16137" max="16138" width="12.83203125" customWidth="1"/>
  </cols>
  <sheetData>
    <row r="1" spans="1:10" ht="16.5">
      <c r="A1" s="476"/>
      <c r="B1" s="476"/>
      <c r="C1" s="476"/>
      <c r="D1" s="476"/>
      <c r="E1" s="476"/>
      <c r="F1" s="477"/>
      <c r="G1" s="476"/>
      <c r="H1" s="476"/>
      <c r="I1" s="476"/>
      <c r="J1" s="476"/>
    </row>
    <row r="2" spans="1:10" ht="19.5" customHeight="1">
      <c r="A2" s="476"/>
      <c r="B2" s="478" t="s">
        <v>1301</v>
      </c>
      <c r="C2" s="478"/>
      <c r="D2" s="478"/>
      <c r="E2" s="478"/>
      <c r="F2" s="478"/>
      <c r="G2" s="478"/>
      <c r="H2" s="478"/>
      <c r="I2" s="478"/>
      <c r="J2" s="478"/>
    </row>
    <row r="3" spans="1:10" ht="16.5">
      <c r="A3" s="476"/>
      <c r="B3" s="479"/>
      <c r="C3" s="479"/>
      <c r="D3" s="479"/>
      <c r="E3" s="479"/>
      <c r="F3" s="480"/>
      <c r="G3" s="479"/>
      <c r="H3" s="479"/>
      <c r="I3" s="481"/>
      <c r="J3" s="482" t="s">
        <v>1302</v>
      </c>
    </row>
    <row r="4" spans="1:10" ht="19.5" customHeight="1">
      <c r="A4" s="476"/>
      <c r="B4" s="483" t="s">
        <v>1303</v>
      </c>
      <c r="C4" s="484" t="s">
        <v>1304</v>
      </c>
      <c r="D4" s="483" t="s">
        <v>1305</v>
      </c>
      <c r="E4" s="483" t="s">
        <v>1306</v>
      </c>
      <c r="F4" s="485" t="s">
        <v>1307</v>
      </c>
      <c r="G4" s="486" t="s">
        <v>1308</v>
      </c>
      <c r="H4" s="487"/>
      <c r="I4" s="484" t="s">
        <v>1309</v>
      </c>
      <c r="J4" s="483" t="s">
        <v>1310</v>
      </c>
    </row>
    <row r="5" spans="1:10" ht="19.5" customHeight="1">
      <c r="A5" s="476"/>
      <c r="B5" s="488">
        <v>44932</v>
      </c>
      <c r="C5" s="489" t="s">
        <v>1311</v>
      </c>
      <c r="D5" s="490" t="s">
        <v>1312</v>
      </c>
      <c r="E5" s="491" t="s">
        <v>1313</v>
      </c>
      <c r="F5" s="492" t="s">
        <v>1314</v>
      </c>
      <c r="G5" s="493" t="s">
        <v>1315</v>
      </c>
      <c r="H5" s="494"/>
      <c r="I5" s="495">
        <v>2</v>
      </c>
      <c r="J5" s="496">
        <v>31400</v>
      </c>
    </row>
    <row r="6" spans="1:10" ht="19.5" customHeight="1">
      <c r="A6" s="476"/>
      <c r="B6" s="497">
        <v>44936</v>
      </c>
      <c r="C6" s="489" t="s">
        <v>1316</v>
      </c>
      <c r="D6" s="490" t="s">
        <v>1317</v>
      </c>
      <c r="E6" s="491" t="s">
        <v>1318</v>
      </c>
      <c r="F6" s="492" t="s">
        <v>1319</v>
      </c>
      <c r="G6" s="498" t="s">
        <v>1315</v>
      </c>
      <c r="H6" s="499"/>
      <c r="I6" s="495">
        <v>3</v>
      </c>
      <c r="J6" s="496">
        <v>74000</v>
      </c>
    </row>
    <row r="7" spans="1:10" ht="19.5" customHeight="1">
      <c r="A7" s="476"/>
      <c r="B7" s="497">
        <v>44943</v>
      </c>
      <c r="C7" s="489" t="s">
        <v>1320</v>
      </c>
      <c r="D7" s="490" t="s">
        <v>1321</v>
      </c>
      <c r="E7" s="491" t="s">
        <v>1322</v>
      </c>
      <c r="F7" s="492" t="s">
        <v>1323</v>
      </c>
      <c r="G7" s="498" t="s">
        <v>1315</v>
      </c>
      <c r="H7" s="499"/>
      <c r="I7" s="495">
        <v>15</v>
      </c>
      <c r="J7" s="496">
        <v>104000</v>
      </c>
    </row>
    <row r="8" spans="1:10" ht="19.5" customHeight="1">
      <c r="A8" s="476"/>
      <c r="B8" s="497">
        <v>44945</v>
      </c>
      <c r="C8" s="489" t="s">
        <v>1324</v>
      </c>
      <c r="D8" s="490" t="s">
        <v>1325</v>
      </c>
      <c r="E8" s="491" t="s">
        <v>1318</v>
      </c>
      <c r="F8" s="492" t="s">
        <v>1319</v>
      </c>
      <c r="G8" s="498" t="s">
        <v>1315</v>
      </c>
      <c r="H8" s="499"/>
      <c r="I8" s="495">
        <v>3</v>
      </c>
      <c r="J8" s="496">
        <v>74000</v>
      </c>
    </row>
    <row r="9" spans="1:10" ht="19.5" customHeight="1">
      <c r="A9" s="476"/>
      <c r="B9" s="497">
        <v>44951</v>
      </c>
      <c r="C9" s="489" t="s">
        <v>1326</v>
      </c>
      <c r="D9" s="490" t="s">
        <v>1327</v>
      </c>
      <c r="E9" s="491" t="s">
        <v>1328</v>
      </c>
      <c r="F9" s="492" t="s">
        <v>1329</v>
      </c>
      <c r="G9" s="498" t="s">
        <v>1315</v>
      </c>
      <c r="H9" s="499"/>
      <c r="I9" s="500">
        <v>2</v>
      </c>
      <c r="J9" s="496">
        <v>21500</v>
      </c>
    </row>
    <row r="10" spans="1:10" ht="19.5" customHeight="1">
      <c r="A10" s="476"/>
      <c r="B10" s="497">
        <v>44951</v>
      </c>
      <c r="C10" s="489" t="s">
        <v>1330</v>
      </c>
      <c r="D10" s="490" t="s">
        <v>1331</v>
      </c>
      <c r="E10" s="491" t="s">
        <v>1332</v>
      </c>
      <c r="F10" s="492" t="s">
        <v>1333</v>
      </c>
      <c r="G10" s="498" t="s">
        <v>1315</v>
      </c>
      <c r="H10" s="499"/>
      <c r="I10" s="500">
        <v>25</v>
      </c>
      <c r="J10" s="496">
        <v>300600</v>
      </c>
    </row>
    <row r="11" spans="1:10" ht="19.5" customHeight="1">
      <c r="A11" s="476"/>
      <c r="B11" s="501">
        <v>44952</v>
      </c>
      <c r="C11" s="489" t="s">
        <v>1334</v>
      </c>
      <c r="D11" s="490" t="s">
        <v>1335</v>
      </c>
      <c r="E11" s="491" t="s">
        <v>1336</v>
      </c>
      <c r="F11" s="492" t="s">
        <v>1337</v>
      </c>
      <c r="G11" s="502" t="s">
        <v>1315</v>
      </c>
      <c r="H11" s="503"/>
      <c r="I11" s="495">
        <v>6</v>
      </c>
      <c r="J11" s="496">
        <v>54000</v>
      </c>
    </row>
    <row r="12" spans="1:10" ht="19.5" customHeight="1">
      <c r="A12" s="476"/>
      <c r="B12" s="504" t="s">
        <v>1338</v>
      </c>
      <c r="C12" s="505"/>
      <c r="D12" s="504"/>
      <c r="E12" s="506"/>
      <c r="F12" s="507"/>
      <c r="G12" s="508" t="s">
        <v>1339</v>
      </c>
      <c r="H12" s="509">
        <f>COUNTIF(G5:H11,"법인카드")</f>
        <v>7</v>
      </c>
      <c r="I12" s="510">
        <f>SUM(I5:I11)</f>
        <v>56</v>
      </c>
      <c r="J12" s="511">
        <f>SUM(J5:J11)</f>
        <v>659500</v>
      </c>
    </row>
    <row r="13" spans="1:10" ht="19.5" customHeight="1">
      <c r="A13" s="476"/>
      <c r="B13" s="512"/>
      <c r="C13" s="513"/>
      <c r="D13" s="512"/>
      <c r="E13" s="514"/>
      <c r="F13" s="515"/>
      <c r="G13" s="508" t="s">
        <v>1340</v>
      </c>
      <c r="H13" s="509">
        <f>COUNTIF(G5:H11,"현금")</f>
        <v>0</v>
      </c>
      <c r="I13" s="516"/>
      <c r="J13" s="517"/>
    </row>
    <row r="14" spans="1:10" ht="19.5" customHeight="1">
      <c r="A14" s="476"/>
      <c r="B14" s="488">
        <v>44963</v>
      </c>
      <c r="C14" s="518" t="s">
        <v>1341</v>
      </c>
      <c r="D14" s="519" t="s">
        <v>1342</v>
      </c>
      <c r="E14" s="520" t="s">
        <v>1343</v>
      </c>
      <c r="F14" s="521" t="s">
        <v>1344</v>
      </c>
      <c r="G14" s="493" t="s">
        <v>1345</v>
      </c>
      <c r="H14" s="494"/>
      <c r="I14" s="522">
        <v>8</v>
      </c>
      <c r="J14" s="523">
        <v>124000</v>
      </c>
    </row>
    <row r="15" spans="1:10" ht="19.5" customHeight="1">
      <c r="A15" s="476"/>
      <c r="B15" s="497">
        <v>44963</v>
      </c>
      <c r="C15" s="524" t="s">
        <v>1346</v>
      </c>
      <c r="D15" s="525" t="s">
        <v>1347</v>
      </c>
      <c r="E15" s="526" t="s">
        <v>1313</v>
      </c>
      <c r="F15" s="527" t="s">
        <v>1348</v>
      </c>
      <c r="G15" s="498" t="s">
        <v>1315</v>
      </c>
      <c r="H15" s="499"/>
      <c r="I15" s="528">
        <v>3</v>
      </c>
      <c r="J15" s="496">
        <v>48600</v>
      </c>
    </row>
    <row r="16" spans="1:10" ht="19.5" customHeight="1">
      <c r="A16" s="476"/>
      <c r="B16" s="497">
        <v>44964</v>
      </c>
      <c r="C16" s="524" t="s">
        <v>1349</v>
      </c>
      <c r="D16" s="525" t="s">
        <v>1335</v>
      </c>
      <c r="E16" s="526" t="s">
        <v>1350</v>
      </c>
      <c r="F16" s="492" t="s">
        <v>1337</v>
      </c>
      <c r="G16" s="498" t="s">
        <v>1315</v>
      </c>
      <c r="H16" s="499"/>
      <c r="I16" s="528">
        <v>2</v>
      </c>
      <c r="J16" s="496">
        <v>26000</v>
      </c>
    </row>
    <row r="17" spans="1:10" ht="19.5" customHeight="1">
      <c r="A17" s="476"/>
      <c r="B17" s="497">
        <v>44965</v>
      </c>
      <c r="C17" s="524" t="s">
        <v>1351</v>
      </c>
      <c r="D17" s="525" t="s">
        <v>1335</v>
      </c>
      <c r="E17" s="526" t="s">
        <v>1313</v>
      </c>
      <c r="F17" s="492" t="s">
        <v>1337</v>
      </c>
      <c r="G17" s="498" t="s">
        <v>1315</v>
      </c>
      <c r="H17" s="499"/>
      <c r="I17" s="528">
        <v>3</v>
      </c>
      <c r="J17" s="496">
        <v>47000</v>
      </c>
    </row>
    <row r="18" spans="1:10" ht="19.5" customHeight="1">
      <c r="A18" s="476"/>
      <c r="B18" s="497">
        <v>44967</v>
      </c>
      <c r="C18" s="524" t="s">
        <v>1352</v>
      </c>
      <c r="D18" s="525" t="s">
        <v>1353</v>
      </c>
      <c r="E18" s="526" t="s">
        <v>1313</v>
      </c>
      <c r="F18" s="527" t="s">
        <v>1348</v>
      </c>
      <c r="G18" s="498" t="s">
        <v>1315</v>
      </c>
      <c r="H18" s="499"/>
      <c r="I18" s="528">
        <v>3</v>
      </c>
      <c r="J18" s="496">
        <v>51000</v>
      </c>
    </row>
    <row r="19" spans="1:10" ht="19.5" customHeight="1">
      <c r="A19" s="476"/>
      <c r="B19" s="497">
        <v>44973</v>
      </c>
      <c r="C19" s="524" t="s">
        <v>1354</v>
      </c>
      <c r="D19" s="525" t="s">
        <v>1327</v>
      </c>
      <c r="E19" s="526" t="s">
        <v>1328</v>
      </c>
      <c r="F19" s="492" t="s">
        <v>1337</v>
      </c>
      <c r="G19" s="498" t="s">
        <v>1315</v>
      </c>
      <c r="H19" s="499"/>
      <c r="I19" s="528">
        <v>4</v>
      </c>
      <c r="J19" s="496">
        <v>66000</v>
      </c>
    </row>
    <row r="20" spans="1:10" ht="19.5" customHeight="1">
      <c r="A20" s="476"/>
      <c r="B20" s="497">
        <v>44974</v>
      </c>
      <c r="C20" s="524" t="s">
        <v>473</v>
      </c>
      <c r="D20" s="525" t="s">
        <v>1355</v>
      </c>
      <c r="E20" s="526" t="s">
        <v>1313</v>
      </c>
      <c r="F20" s="492" t="s">
        <v>1337</v>
      </c>
      <c r="G20" s="498" t="s">
        <v>1315</v>
      </c>
      <c r="H20" s="499"/>
      <c r="I20" s="528">
        <v>2</v>
      </c>
      <c r="J20" s="496">
        <v>35000</v>
      </c>
    </row>
    <row r="21" spans="1:10" ht="19.5" customHeight="1">
      <c r="A21" s="476"/>
      <c r="B21" s="497">
        <v>44977</v>
      </c>
      <c r="C21" s="524" t="s">
        <v>1356</v>
      </c>
      <c r="D21" s="525" t="s">
        <v>1357</v>
      </c>
      <c r="E21" s="526" t="s">
        <v>1313</v>
      </c>
      <c r="F21" s="527" t="s">
        <v>1348</v>
      </c>
      <c r="G21" s="498" t="s">
        <v>1315</v>
      </c>
      <c r="H21" s="499"/>
      <c r="I21" s="528">
        <v>2</v>
      </c>
      <c r="J21" s="496">
        <v>33500</v>
      </c>
    </row>
    <row r="22" spans="1:10" ht="19.5" customHeight="1">
      <c r="A22" s="476"/>
      <c r="B22" s="497">
        <v>44978</v>
      </c>
      <c r="C22" s="524" t="s">
        <v>1358</v>
      </c>
      <c r="D22" s="525" t="s">
        <v>1359</v>
      </c>
      <c r="E22" s="526" t="s">
        <v>1360</v>
      </c>
      <c r="F22" s="527" t="s">
        <v>1329</v>
      </c>
      <c r="G22" s="498" t="s">
        <v>1315</v>
      </c>
      <c r="H22" s="499"/>
      <c r="I22" s="528">
        <v>2</v>
      </c>
      <c r="J22" s="496">
        <v>34000</v>
      </c>
    </row>
    <row r="23" spans="1:10" ht="19.5" customHeight="1">
      <c r="A23" s="476"/>
      <c r="B23" s="497">
        <v>44979</v>
      </c>
      <c r="C23" s="524" t="s">
        <v>1361</v>
      </c>
      <c r="D23" s="525" t="s">
        <v>1362</v>
      </c>
      <c r="E23" s="526" t="s">
        <v>1313</v>
      </c>
      <c r="F23" s="527" t="s">
        <v>1344</v>
      </c>
      <c r="G23" s="498" t="s">
        <v>1345</v>
      </c>
      <c r="H23" s="499"/>
      <c r="I23" s="528">
        <v>15</v>
      </c>
      <c r="J23" s="496">
        <v>136270</v>
      </c>
    </row>
    <row r="24" spans="1:10" ht="19.5" customHeight="1">
      <c r="A24" s="476"/>
      <c r="B24" s="497">
        <v>44981</v>
      </c>
      <c r="C24" s="524" t="s">
        <v>1363</v>
      </c>
      <c r="D24" s="525" t="s">
        <v>1364</v>
      </c>
      <c r="E24" s="526" t="s">
        <v>1328</v>
      </c>
      <c r="F24" s="527" t="s">
        <v>1365</v>
      </c>
      <c r="G24" s="498" t="s">
        <v>1315</v>
      </c>
      <c r="H24" s="499"/>
      <c r="I24" s="524">
        <v>16</v>
      </c>
      <c r="J24" s="496">
        <v>128600</v>
      </c>
    </row>
    <row r="25" spans="1:10" ht="19.5" customHeight="1">
      <c r="A25" s="476"/>
      <c r="B25" s="497">
        <v>44984</v>
      </c>
      <c r="C25" s="524" t="s">
        <v>1366</v>
      </c>
      <c r="D25" s="525" t="s">
        <v>1367</v>
      </c>
      <c r="E25" s="526" t="s">
        <v>1360</v>
      </c>
      <c r="F25" s="529" t="s">
        <v>1348</v>
      </c>
      <c r="G25" s="502" t="s">
        <v>1315</v>
      </c>
      <c r="H25" s="503"/>
      <c r="I25" s="524">
        <v>16</v>
      </c>
      <c r="J25" s="530">
        <v>355000</v>
      </c>
    </row>
    <row r="26" spans="1:10" ht="19.5" customHeight="1">
      <c r="A26" s="476"/>
      <c r="B26" s="504" t="s">
        <v>1368</v>
      </c>
      <c r="C26" s="505"/>
      <c r="D26" s="504"/>
      <c r="E26" s="506"/>
      <c r="F26" s="507"/>
      <c r="G26" s="508" t="s">
        <v>1339</v>
      </c>
      <c r="H26" s="509">
        <f>COUNTIF(G14:H25,"법인카드")</f>
        <v>12</v>
      </c>
      <c r="I26" s="510">
        <f>SUM(I14:I25)</f>
        <v>76</v>
      </c>
      <c r="J26" s="511">
        <f>SUM(J14:J25)</f>
        <v>1084970</v>
      </c>
    </row>
    <row r="27" spans="1:10" ht="19.5" customHeight="1">
      <c r="A27" s="476"/>
      <c r="B27" s="512"/>
      <c r="C27" s="531"/>
      <c r="D27" s="532"/>
      <c r="E27" s="533"/>
      <c r="F27" s="515"/>
      <c r="G27" s="534" t="s">
        <v>1340</v>
      </c>
      <c r="H27" s="535">
        <v>0</v>
      </c>
      <c r="I27" s="516"/>
      <c r="J27" s="517"/>
    </row>
    <row r="28" spans="1:10" ht="19.5" customHeight="1">
      <c r="A28" s="476"/>
      <c r="B28" s="536">
        <v>44988</v>
      </c>
      <c r="C28" s="518" t="s">
        <v>1369</v>
      </c>
      <c r="D28" s="537" t="s">
        <v>1370</v>
      </c>
      <c r="E28" s="538" t="s">
        <v>1336</v>
      </c>
      <c r="F28" s="527" t="s">
        <v>1348</v>
      </c>
      <c r="G28" s="493" t="s">
        <v>1315</v>
      </c>
      <c r="H28" s="494"/>
      <c r="I28" s="495">
        <v>16</v>
      </c>
      <c r="J28" s="523">
        <v>250000</v>
      </c>
    </row>
    <row r="29" spans="1:10" ht="19.5" customHeight="1">
      <c r="A29" s="476"/>
      <c r="B29" s="539">
        <v>44992</v>
      </c>
      <c r="C29" s="524" t="s">
        <v>1371</v>
      </c>
      <c r="D29" s="537" t="s">
        <v>1372</v>
      </c>
      <c r="E29" s="540" t="s">
        <v>1373</v>
      </c>
      <c r="F29" s="527" t="s">
        <v>1344</v>
      </c>
      <c r="G29" s="498" t="s">
        <v>1345</v>
      </c>
      <c r="H29" s="499"/>
      <c r="I29" s="495">
        <v>2</v>
      </c>
      <c r="J29" s="496">
        <v>22000</v>
      </c>
    </row>
    <row r="30" spans="1:10" ht="19.5" customHeight="1">
      <c r="A30" s="541"/>
      <c r="B30" s="539">
        <v>44998</v>
      </c>
      <c r="C30" s="524" t="s">
        <v>1374</v>
      </c>
      <c r="D30" s="537" t="s">
        <v>1375</v>
      </c>
      <c r="E30" s="540" t="s">
        <v>1318</v>
      </c>
      <c r="F30" s="527" t="s">
        <v>1365</v>
      </c>
      <c r="G30" s="498" t="s">
        <v>1315</v>
      </c>
      <c r="H30" s="499"/>
      <c r="I30" s="495">
        <v>5</v>
      </c>
      <c r="J30" s="496">
        <v>148000</v>
      </c>
    </row>
    <row r="31" spans="1:10" ht="19.5" customHeight="1">
      <c r="A31" s="541"/>
      <c r="B31" s="539">
        <v>45000</v>
      </c>
      <c r="C31" s="524" t="s">
        <v>1376</v>
      </c>
      <c r="D31" s="537" t="s">
        <v>1375</v>
      </c>
      <c r="E31" s="540" t="s">
        <v>1377</v>
      </c>
      <c r="F31" s="492" t="s">
        <v>1337</v>
      </c>
      <c r="G31" s="498" t="s">
        <v>1315</v>
      </c>
      <c r="H31" s="499"/>
      <c r="I31" s="495">
        <v>3</v>
      </c>
      <c r="J31" s="496">
        <v>40000</v>
      </c>
    </row>
    <row r="32" spans="1:10" ht="19.5" customHeight="1">
      <c r="A32" s="541"/>
      <c r="B32" s="539">
        <v>45001</v>
      </c>
      <c r="C32" s="524" t="s">
        <v>1378</v>
      </c>
      <c r="D32" s="537" t="s">
        <v>1379</v>
      </c>
      <c r="E32" s="540" t="s">
        <v>1336</v>
      </c>
      <c r="F32" s="492" t="s">
        <v>1337</v>
      </c>
      <c r="G32" s="498" t="s">
        <v>1345</v>
      </c>
      <c r="H32" s="499"/>
      <c r="I32" s="495">
        <v>3</v>
      </c>
      <c r="J32" s="496">
        <v>39000</v>
      </c>
    </row>
    <row r="33" spans="1:10" ht="19.5" customHeight="1">
      <c r="A33" s="541"/>
      <c r="B33" s="539">
        <v>45006</v>
      </c>
      <c r="C33" s="524" t="s">
        <v>1380</v>
      </c>
      <c r="D33" s="542" t="s">
        <v>1381</v>
      </c>
      <c r="E33" s="540" t="s">
        <v>1313</v>
      </c>
      <c r="F33" s="527" t="s">
        <v>1365</v>
      </c>
      <c r="G33" s="498" t="s">
        <v>1315</v>
      </c>
      <c r="H33" s="499"/>
      <c r="I33" s="495">
        <v>2</v>
      </c>
      <c r="J33" s="496">
        <v>31000</v>
      </c>
    </row>
    <row r="34" spans="1:10" ht="19.5" customHeight="1">
      <c r="A34" s="541"/>
      <c r="B34" s="539">
        <v>45008</v>
      </c>
      <c r="C34" s="524" t="s">
        <v>1382</v>
      </c>
      <c r="D34" s="542" t="s">
        <v>1383</v>
      </c>
      <c r="E34" s="540" t="s">
        <v>1313</v>
      </c>
      <c r="F34" s="527" t="s">
        <v>1348</v>
      </c>
      <c r="G34" s="498" t="s">
        <v>1315</v>
      </c>
      <c r="H34" s="499"/>
      <c r="I34" s="495">
        <v>16</v>
      </c>
      <c r="J34" s="496">
        <v>197070</v>
      </c>
    </row>
    <row r="35" spans="1:10" ht="19.5" customHeight="1">
      <c r="A35" s="541"/>
      <c r="B35" s="543">
        <v>45009</v>
      </c>
      <c r="C35" s="544" t="s">
        <v>1384</v>
      </c>
      <c r="D35" s="542" t="s">
        <v>1385</v>
      </c>
      <c r="E35" s="540" t="s">
        <v>1313</v>
      </c>
      <c r="F35" s="527" t="s">
        <v>1348</v>
      </c>
      <c r="G35" s="502" t="s">
        <v>1345</v>
      </c>
      <c r="H35" s="503"/>
      <c r="I35" s="495">
        <v>16</v>
      </c>
      <c r="J35" s="530">
        <v>182270</v>
      </c>
    </row>
    <row r="36" spans="1:10" ht="19.5" customHeight="1">
      <c r="A36" s="541"/>
      <c r="B36" s="512" t="s">
        <v>1386</v>
      </c>
      <c r="C36" s="505"/>
      <c r="D36" s="504"/>
      <c r="E36" s="506"/>
      <c r="F36" s="507"/>
      <c r="G36" s="508" t="s">
        <v>1339</v>
      </c>
      <c r="H36" s="509">
        <f>COUNTIF(G28:H35,"법인카드")</f>
        <v>8</v>
      </c>
      <c r="I36" s="510">
        <f>SUM(I28:I35)</f>
        <v>63</v>
      </c>
      <c r="J36" s="511">
        <f>SUM(J28:J35)</f>
        <v>909340</v>
      </c>
    </row>
    <row r="37" spans="1:10" ht="19.5" customHeight="1">
      <c r="A37" s="541"/>
      <c r="B37" s="512"/>
      <c r="C37" s="513"/>
      <c r="D37" s="512"/>
      <c r="E37" s="514"/>
      <c r="F37" s="545"/>
      <c r="G37" s="508" t="s">
        <v>1340</v>
      </c>
      <c r="H37" s="509">
        <v>0</v>
      </c>
      <c r="I37" s="546"/>
      <c r="J37" s="547"/>
    </row>
    <row r="38" spans="1:10" ht="19.5" customHeight="1">
      <c r="A38" s="541"/>
      <c r="B38" s="548">
        <v>45019</v>
      </c>
      <c r="C38" s="549" t="s">
        <v>1387</v>
      </c>
      <c r="D38" s="550" t="s">
        <v>1381</v>
      </c>
      <c r="E38" s="538" t="s">
        <v>1388</v>
      </c>
      <c r="F38" s="521" t="s">
        <v>1365</v>
      </c>
      <c r="G38" s="493" t="s">
        <v>1345</v>
      </c>
      <c r="H38" s="494"/>
      <c r="I38" s="551">
        <v>3</v>
      </c>
      <c r="J38" s="552">
        <v>90000</v>
      </c>
    </row>
    <row r="39" spans="1:10" ht="19.5" customHeight="1">
      <c r="A39" s="541"/>
      <c r="B39" s="553">
        <v>45022</v>
      </c>
      <c r="C39" s="554" t="s">
        <v>1389</v>
      </c>
      <c r="D39" s="555" t="s">
        <v>1325</v>
      </c>
      <c r="E39" s="540" t="s">
        <v>1390</v>
      </c>
      <c r="F39" s="527" t="s">
        <v>1391</v>
      </c>
      <c r="G39" s="498" t="s">
        <v>1315</v>
      </c>
      <c r="H39" s="499"/>
      <c r="I39" s="495">
        <v>4</v>
      </c>
      <c r="J39" s="556">
        <v>29000</v>
      </c>
    </row>
    <row r="40" spans="1:10" ht="19.5" customHeight="1">
      <c r="A40" s="541"/>
      <c r="B40" s="553">
        <v>45028</v>
      </c>
      <c r="C40" s="554" t="s">
        <v>1392</v>
      </c>
      <c r="D40" s="557" t="s">
        <v>1393</v>
      </c>
      <c r="E40" s="540" t="s">
        <v>1388</v>
      </c>
      <c r="F40" s="527" t="s">
        <v>1348</v>
      </c>
      <c r="G40" s="498" t="s">
        <v>1315</v>
      </c>
      <c r="H40" s="499"/>
      <c r="I40" s="495">
        <v>3</v>
      </c>
      <c r="J40" s="556">
        <v>90000</v>
      </c>
    </row>
    <row r="41" spans="1:10" ht="19.5" customHeight="1">
      <c r="A41" s="541"/>
      <c r="B41" s="553">
        <v>45030</v>
      </c>
      <c r="C41" s="554" t="s">
        <v>1394</v>
      </c>
      <c r="D41" s="555" t="s">
        <v>1395</v>
      </c>
      <c r="E41" s="540" t="s">
        <v>1396</v>
      </c>
      <c r="F41" s="527" t="s">
        <v>1348</v>
      </c>
      <c r="G41" s="498" t="s">
        <v>1315</v>
      </c>
      <c r="H41" s="499"/>
      <c r="I41" s="495">
        <v>18</v>
      </c>
      <c r="J41" s="556">
        <v>188270</v>
      </c>
    </row>
    <row r="42" spans="1:10" ht="19.5" customHeight="1">
      <c r="A42" s="541"/>
      <c r="B42" s="553">
        <v>45033</v>
      </c>
      <c r="C42" s="554" t="s">
        <v>1397</v>
      </c>
      <c r="D42" s="557" t="s">
        <v>1398</v>
      </c>
      <c r="E42" s="540" t="s">
        <v>1313</v>
      </c>
      <c r="F42" s="527" t="s">
        <v>1348</v>
      </c>
      <c r="G42" s="498" t="s">
        <v>1315</v>
      </c>
      <c r="H42" s="499"/>
      <c r="I42" s="495">
        <v>2</v>
      </c>
      <c r="J42" s="556">
        <v>42000</v>
      </c>
    </row>
    <row r="43" spans="1:10" ht="19.5" customHeight="1">
      <c r="A43" s="541"/>
      <c r="B43" s="553">
        <v>45037</v>
      </c>
      <c r="C43" s="554" t="s">
        <v>1399</v>
      </c>
      <c r="D43" s="557" t="s">
        <v>1400</v>
      </c>
      <c r="E43" s="540" t="s">
        <v>1313</v>
      </c>
      <c r="F43" s="527" t="s">
        <v>1348</v>
      </c>
      <c r="G43" s="498" t="s">
        <v>1315</v>
      </c>
      <c r="H43" s="499"/>
      <c r="I43" s="495">
        <v>22</v>
      </c>
      <c r="J43" s="556">
        <v>141270</v>
      </c>
    </row>
    <row r="44" spans="1:10" ht="19.5" customHeight="1">
      <c r="A44" s="541"/>
      <c r="B44" s="553">
        <v>45042</v>
      </c>
      <c r="C44" s="554" t="s">
        <v>1401</v>
      </c>
      <c r="D44" s="557" t="s">
        <v>1402</v>
      </c>
      <c r="E44" s="540" t="s">
        <v>1318</v>
      </c>
      <c r="F44" s="527" t="s">
        <v>1348</v>
      </c>
      <c r="G44" s="498" t="s">
        <v>1315</v>
      </c>
      <c r="H44" s="499"/>
      <c r="I44" s="495">
        <v>7</v>
      </c>
      <c r="J44" s="556">
        <v>162000</v>
      </c>
    </row>
    <row r="45" spans="1:10" ht="19.5" customHeight="1">
      <c r="A45" s="541"/>
      <c r="B45" s="558">
        <v>45044</v>
      </c>
      <c r="C45" s="559" t="s">
        <v>1403</v>
      </c>
      <c r="D45" s="560" t="s">
        <v>1325</v>
      </c>
      <c r="E45" s="561" t="s">
        <v>1404</v>
      </c>
      <c r="F45" s="529" t="s">
        <v>1344</v>
      </c>
      <c r="G45" s="502" t="s">
        <v>1345</v>
      </c>
      <c r="H45" s="503"/>
      <c r="I45" s="562">
        <v>5</v>
      </c>
      <c r="J45" s="563">
        <v>80000</v>
      </c>
    </row>
    <row r="46" spans="1:10" ht="19.5" customHeight="1">
      <c r="A46" s="541"/>
      <c r="B46" s="512" t="s">
        <v>1405</v>
      </c>
      <c r="C46" s="564"/>
      <c r="D46" s="504"/>
      <c r="E46" s="506"/>
      <c r="F46" s="507"/>
      <c r="G46" s="508" t="s">
        <v>1339</v>
      </c>
      <c r="H46" s="509">
        <f>COUNTIF(G38:H45,"법인카드")</f>
        <v>8</v>
      </c>
      <c r="I46" s="510">
        <f>SUM(I38:I45)</f>
        <v>64</v>
      </c>
      <c r="J46" s="511">
        <f>SUM(J38:J45)</f>
        <v>822540</v>
      </c>
    </row>
    <row r="47" spans="1:10" ht="19.5" customHeight="1">
      <c r="A47" s="541"/>
      <c r="B47" s="512"/>
      <c r="C47" s="513"/>
      <c r="D47" s="512"/>
      <c r="E47" s="514"/>
      <c r="F47" s="545"/>
      <c r="G47" s="508" t="s">
        <v>1340</v>
      </c>
      <c r="H47" s="509">
        <v>0</v>
      </c>
      <c r="I47" s="546"/>
      <c r="J47" s="547"/>
    </row>
    <row r="48" spans="1:10" ht="19.5" customHeight="1">
      <c r="A48" s="541"/>
      <c r="B48" s="548">
        <v>45056</v>
      </c>
      <c r="C48" s="565" t="s">
        <v>1406</v>
      </c>
      <c r="D48" s="566" t="s">
        <v>1407</v>
      </c>
      <c r="E48" s="567" t="s">
        <v>1408</v>
      </c>
      <c r="F48" s="521" t="s">
        <v>1409</v>
      </c>
      <c r="G48" s="493" t="s">
        <v>1315</v>
      </c>
      <c r="H48" s="494"/>
      <c r="I48" s="551">
        <v>3</v>
      </c>
      <c r="J48" s="552">
        <v>45000</v>
      </c>
    </row>
    <row r="49" spans="1:10" ht="19.5" customHeight="1">
      <c r="A49" s="541"/>
      <c r="B49" s="553">
        <v>45058</v>
      </c>
      <c r="C49" s="568" t="s">
        <v>1410</v>
      </c>
      <c r="D49" s="569" t="s">
        <v>1411</v>
      </c>
      <c r="E49" s="570" t="s">
        <v>1412</v>
      </c>
      <c r="F49" s="527" t="s">
        <v>1348</v>
      </c>
      <c r="G49" s="498" t="s">
        <v>1315</v>
      </c>
      <c r="H49" s="499"/>
      <c r="I49" s="495">
        <v>20</v>
      </c>
      <c r="J49" s="556">
        <v>194270</v>
      </c>
    </row>
    <row r="50" spans="1:10" ht="19.5" customHeight="1">
      <c r="A50" s="541"/>
      <c r="B50" s="553">
        <v>45061</v>
      </c>
      <c r="C50" s="568" t="s">
        <v>1413</v>
      </c>
      <c r="D50" s="571" t="s">
        <v>1414</v>
      </c>
      <c r="E50" s="570" t="s">
        <v>1415</v>
      </c>
      <c r="F50" s="527" t="s">
        <v>1344</v>
      </c>
      <c r="G50" s="498" t="s">
        <v>1315</v>
      </c>
      <c r="H50" s="499"/>
      <c r="I50" s="495">
        <v>3</v>
      </c>
      <c r="J50" s="556">
        <v>39000</v>
      </c>
    </row>
    <row r="51" spans="1:10" ht="19.5" customHeight="1">
      <c r="A51" s="541"/>
      <c r="B51" s="553">
        <v>45063</v>
      </c>
      <c r="C51" s="568" t="s">
        <v>1416</v>
      </c>
      <c r="D51" s="571" t="s">
        <v>1417</v>
      </c>
      <c r="E51" s="570" t="s">
        <v>1418</v>
      </c>
      <c r="F51" s="527" t="s">
        <v>1348</v>
      </c>
      <c r="G51" s="498" t="s">
        <v>1315</v>
      </c>
      <c r="H51" s="499"/>
      <c r="I51" s="495">
        <v>8</v>
      </c>
      <c r="J51" s="556">
        <v>226500</v>
      </c>
    </row>
    <row r="52" spans="1:10" ht="19.5" customHeight="1">
      <c r="A52" s="541"/>
      <c r="B52" s="553">
        <v>45064</v>
      </c>
      <c r="C52" s="568" t="s">
        <v>1419</v>
      </c>
      <c r="D52" s="572" t="s">
        <v>1420</v>
      </c>
      <c r="E52" s="570" t="s">
        <v>1421</v>
      </c>
      <c r="F52" s="527" t="s">
        <v>1348</v>
      </c>
      <c r="G52" s="498" t="s">
        <v>1315</v>
      </c>
      <c r="H52" s="499"/>
      <c r="I52" s="495">
        <v>10</v>
      </c>
      <c r="J52" s="556">
        <v>176000</v>
      </c>
    </row>
    <row r="53" spans="1:10" ht="19.5" customHeight="1">
      <c r="A53" s="541"/>
      <c r="B53" s="558">
        <v>45068</v>
      </c>
      <c r="C53" s="573" t="s">
        <v>1422</v>
      </c>
      <c r="D53" s="574" t="s">
        <v>1325</v>
      </c>
      <c r="E53" s="575" t="s">
        <v>1418</v>
      </c>
      <c r="F53" s="529" t="s">
        <v>1344</v>
      </c>
      <c r="G53" s="502" t="s">
        <v>1315</v>
      </c>
      <c r="H53" s="503"/>
      <c r="I53" s="562">
        <v>4</v>
      </c>
      <c r="J53" s="563">
        <v>82500</v>
      </c>
    </row>
    <row r="54" spans="1:10" ht="19.5" customHeight="1">
      <c r="A54" s="541"/>
      <c r="B54" s="504" t="s">
        <v>1423</v>
      </c>
      <c r="C54" s="505"/>
      <c r="D54" s="504"/>
      <c r="E54" s="506"/>
      <c r="F54" s="507"/>
      <c r="G54" s="576" t="s">
        <v>1339</v>
      </c>
      <c r="H54" s="509">
        <f>COUNTIF(G48:H53,"법인카드")</f>
        <v>6</v>
      </c>
      <c r="I54" s="510">
        <f>SUM(I48:I53)</f>
        <v>48</v>
      </c>
      <c r="J54" s="511">
        <f>SUM(J48:J53)</f>
        <v>763270</v>
      </c>
    </row>
    <row r="55" spans="1:10" ht="19.5" customHeight="1">
      <c r="A55" s="541"/>
      <c r="B55" s="532"/>
      <c r="C55" s="531"/>
      <c r="D55" s="532"/>
      <c r="E55" s="533"/>
      <c r="F55" s="515"/>
      <c r="G55" s="534" t="s">
        <v>1424</v>
      </c>
      <c r="H55" s="535">
        <v>0</v>
      </c>
      <c r="I55" s="516"/>
      <c r="J55" s="517"/>
    </row>
    <row r="56" spans="1:10" ht="19.5" customHeight="1">
      <c r="B56" s="577">
        <v>45090</v>
      </c>
      <c r="C56" s="578">
        <v>0.50164351851851852</v>
      </c>
      <c r="D56" s="557" t="s">
        <v>1362</v>
      </c>
      <c r="E56" s="538" t="s">
        <v>1318</v>
      </c>
      <c r="F56" s="518" t="s">
        <v>1425</v>
      </c>
      <c r="G56" s="493" t="s">
        <v>1426</v>
      </c>
      <c r="H56" s="494"/>
      <c r="I56" s="579">
        <v>8</v>
      </c>
      <c r="J56" s="580">
        <v>222000</v>
      </c>
    </row>
    <row r="57" spans="1:10" ht="19.5" customHeight="1">
      <c r="B57" s="577">
        <v>45090</v>
      </c>
      <c r="C57" s="581" t="s">
        <v>1427</v>
      </c>
      <c r="D57" s="557" t="s">
        <v>1428</v>
      </c>
      <c r="E57" s="540" t="s">
        <v>1429</v>
      </c>
      <c r="F57" s="524" t="s">
        <v>1425</v>
      </c>
      <c r="G57" s="498" t="s">
        <v>1426</v>
      </c>
      <c r="H57" s="499"/>
      <c r="I57" s="579">
        <v>19</v>
      </c>
      <c r="J57" s="582">
        <v>66000</v>
      </c>
    </row>
    <row r="58" spans="1:10" ht="19.5" customHeight="1">
      <c r="B58" s="577">
        <v>45092</v>
      </c>
      <c r="C58" s="581" t="s">
        <v>1430</v>
      </c>
      <c r="D58" s="557" t="s">
        <v>1431</v>
      </c>
      <c r="E58" s="540" t="s">
        <v>1432</v>
      </c>
      <c r="F58" s="524" t="s">
        <v>1433</v>
      </c>
      <c r="G58" s="498" t="s">
        <v>1315</v>
      </c>
      <c r="H58" s="499"/>
      <c r="I58" s="579">
        <v>3</v>
      </c>
      <c r="J58" s="582">
        <v>90000</v>
      </c>
    </row>
    <row r="59" spans="1:10" ht="19.5" customHeight="1">
      <c r="B59" s="577">
        <v>45096</v>
      </c>
      <c r="C59" s="581" t="s">
        <v>1434</v>
      </c>
      <c r="D59" s="557" t="s">
        <v>1435</v>
      </c>
      <c r="E59" s="540" t="s">
        <v>1318</v>
      </c>
      <c r="F59" s="524" t="s">
        <v>1433</v>
      </c>
      <c r="G59" s="498" t="s">
        <v>1426</v>
      </c>
      <c r="H59" s="499"/>
      <c r="I59" s="579">
        <v>4</v>
      </c>
      <c r="J59" s="582">
        <v>111000</v>
      </c>
    </row>
    <row r="60" spans="1:10" ht="19.5" customHeight="1">
      <c r="B60" s="577">
        <v>45097</v>
      </c>
      <c r="C60" s="581" t="s">
        <v>1436</v>
      </c>
      <c r="D60" s="557" t="s">
        <v>1437</v>
      </c>
      <c r="E60" s="540" t="s">
        <v>1313</v>
      </c>
      <c r="F60" s="524" t="s">
        <v>1433</v>
      </c>
      <c r="G60" s="498" t="s">
        <v>1315</v>
      </c>
      <c r="H60" s="499"/>
      <c r="I60" s="579">
        <v>20</v>
      </c>
      <c r="J60" s="582">
        <v>118270</v>
      </c>
    </row>
    <row r="61" spans="1:10" ht="19.5" customHeight="1">
      <c r="B61" s="577">
        <v>45098</v>
      </c>
      <c r="C61" s="581" t="s">
        <v>1438</v>
      </c>
      <c r="D61" s="557" t="s">
        <v>1439</v>
      </c>
      <c r="E61" s="540" t="s">
        <v>1313</v>
      </c>
      <c r="F61" s="524" t="s">
        <v>1314</v>
      </c>
      <c r="G61" s="498" t="s">
        <v>1315</v>
      </c>
      <c r="H61" s="499"/>
      <c r="I61" s="579">
        <v>3</v>
      </c>
      <c r="J61" s="582">
        <v>46500</v>
      </c>
    </row>
    <row r="62" spans="1:10" ht="19.5" customHeight="1">
      <c r="B62" s="577">
        <v>45099</v>
      </c>
      <c r="C62" s="581" t="s">
        <v>1440</v>
      </c>
      <c r="D62" s="557" t="s">
        <v>1441</v>
      </c>
      <c r="E62" s="540" t="s">
        <v>1336</v>
      </c>
      <c r="F62" s="524" t="s">
        <v>1433</v>
      </c>
      <c r="G62" s="498" t="s">
        <v>1426</v>
      </c>
      <c r="H62" s="499"/>
      <c r="I62" s="579">
        <v>6</v>
      </c>
      <c r="J62" s="582">
        <v>55000</v>
      </c>
    </row>
    <row r="63" spans="1:10" ht="19.5" customHeight="1">
      <c r="B63" s="577">
        <v>45104</v>
      </c>
      <c r="C63" s="581" t="s">
        <v>1442</v>
      </c>
      <c r="D63" s="557" t="s">
        <v>1443</v>
      </c>
      <c r="E63" s="540" t="s">
        <v>1313</v>
      </c>
      <c r="F63" s="528" t="s">
        <v>1433</v>
      </c>
      <c r="G63" s="498" t="s">
        <v>1315</v>
      </c>
      <c r="H63" s="499"/>
      <c r="I63" s="579">
        <v>2</v>
      </c>
      <c r="J63" s="582">
        <v>30000</v>
      </c>
    </row>
    <row r="64" spans="1:10" ht="19.5" customHeight="1">
      <c r="B64" s="577">
        <v>45106</v>
      </c>
      <c r="C64" s="583" t="s">
        <v>1444</v>
      </c>
      <c r="D64" s="584" t="s">
        <v>1362</v>
      </c>
      <c r="E64" s="561" t="s">
        <v>1445</v>
      </c>
      <c r="F64" s="524" t="s">
        <v>1319</v>
      </c>
      <c r="G64" s="502" t="s">
        <v>1426</v>
      </c>
      <c r="H64" s="503"/>
      <c r="I64" s="579">
        <v>18</v>
      </c>
      <c r="J64" s="582">
        <v>87170</v>
      </c>
    </row>
    <row r="65" spans="1:11" ht="19.5" customHeight="1">
      <c r="A65" s="541"/>
      <c r="B65" s="504" t="s">
        <v>1446</v>
      </c>
      <c r="C65" s="505"/>
      <c r="D65" s="504"/>
      <c r="E65" s="506"/>
      <c r="F65" s="507"/>
      <c r="G65" s="508" t="s">
        <v>1447</v>
      </c>
      <c r="H65" s="509">
        <f>COUNTIF(G56:H64,"법인카드")</f>
        <v>9</v>
      </c>
      <c r="I65" s="510">
        <f>SUM(I56:I64)</f>
        <v>83</v>
      </c>
      <c r="J65" s="511">
        <f>SUM(J56:J64)</f>
        <v>825940</v>
      </c>
    </row>
    <row r="66" spans="1:11" ht="19.5" customHeight="1">
      <c r="A66" s="541"/>
      <c r="B66" s="532"/>
      <c r="C66" s="531"/>
      <c r="D66" s="532"/>
      <c r="E66" s="533"/>
      <c r="F66" s="515"/>
      <c r="G66" s="534" t="s">
        <v>1340</v>
      </c>
      <c r="H66" s="535">
        <v>0</v>
      </c>
      <c r="I66" s="516"/>
      <c r="J66" s="517"/>
    </row>
    <row r="67" spans="1:11" ht="19.5" customHeight="1">
      <c r="B67" s="553">
        <v>45110</v>
      </c>
      <c r="C67" s="568" t="s">
        <v>1448</v>
      </c>
      <c r="D67" s="572" t="s">
        <v>1449</v>
      </c>
      <c r="E67" s="540" t="s">
        <v>1432</v>
      </c>
      <c r="F67" s="524" t="s">
        <v>1314</v>
      </c>
      <c r="G67" s="493" t="s">
        <v>1315</v>
      </c>
      <c r="H67" s="494"/>
      <c r="I67" s="579">
        <v>6</v>
      </c>
      <c r="J67" s="582">
        <v>155000</v>
      </c>
    </row>
    <row r="68" spans="1:11" ht="19.5" customHeight="1">
      <c r="B68" s="553">
        <v>45114</v>
      </c>
      <c r="C68" s="568" t="s">
        <v>1450</v>
      </c>
      <c r="D68" s="572" t="s">
        <v>1451</v>
      </c>
      <c r="E68" s="540" t="s">
        <v>1318</v>
      </c>
      <c r="F68" s="524" t="s">
        <v>1314</v>
      </c>
      <c r="G68" s="498" t="s">
        <v>1315</v>
      </c>
      <c r="H68" s="499"/>
      <c r="I68" s="579">
        <v>4</v>
      </c>
      <c r="J68" s="582">
        <v>111000</v>
      </c>
    </row>
    <row r="69" spans="1:11" ht="19.5" customHeight="1">
      <c r="B69" s="553">
        <v>45115</v>
      </c>
      <c r="C69" s="568" t="s">
        <v>1452</v>
      </c>
      <c r="D69" s="572" t="s">
        <v>1453</v>
      </c>
      <c r="E69" s="570" t="s">
        <v>1454</v>
      </c>
      <c r="F69" s="524" t="s">
        <v>1314</v>
      </c>
      <c r="G69" s="498" t="s">
        <v>1315</v>
      </c>
      <c r="H69" s="499"/>
      <c r="I69" s="579">
        <v>20</v>
      </c>
      <c r="J69" s="582">
        <v>190000</v>
      </c>
    </row>
    <row r="70" spans="1:11" ht="19.5" customHeight="1">
      <c r="B70" s="553">
        <v>45119</v>
      </c>
      <c r="C70" s="568" t="s">
        <v>1455</v>
      </c>
      <c r="D70" s="572" t="s">
        <v>1456</v>
      </c>
      <c r="E70" s="540" t="s">
        <v>1336</v>
      </c>
      <c r="F70" s="524" t="s">
        <v>1314</v>
      </c>
      <c r="G70" s="498" t="s">
        <v>1315</v>
      </c>
      <c r="H70" s="499"/>
      <c r="I70" s="579">
        <v>10</v>
      </c>
      <c r="J70" s="582">
        <v>187000</v>
      </c>
    </row>
    <row r="71" spans="1:11" ht="19.5" customHeight="1">
      <c r="B71" s="553">
        <v>45120</v>
      </c>
      <c r="C71" s="568" t="s">
        <v>1457</v>
      </c>
      <c r="D71" s="572" t="s">
        <v>1458</v>
      </c>
      <c r="E71" s="570" t="s">
        <v>1396</v>
      </c>
      <c r="F71" s="524" t="s">
        <v>1314</v>
      </c>
      <c r="G71" s="498" t="s">
        <v>1315</v>
      </c>
      <c r="H71" s="499"/>
      <c r="I71" s="579">
        <v>20</v>
      </c>
      <c r="J71" s="582">
        <v>62500</v>
      </c>
    </row>
    <row r="72" spans="1:11" ht="19.5" customHeight="1">
      <c r="B72" s="553">
        <v>45121</v>
      </c>
      <c r="C72" s="568" t="s">
        <v>1459</v>
      </c>
      <c r="D72" s="572" t="s">
        <v>1327</v>
      </c>
      <c r="E72" s="570" t="s">
        <v>1460</v>
      </c>
      <c r="F72" s="524" t="s">
        <v>1314</v>
      </c>
      <c r="G72" s="498" t="s">
        <v>1315</v>
      </c>
      <c r="H72" s="499"/>
      <c r="I72" s="579">
        <v>2</v>
      </c>
      <c r="J72" s="582">
        <v>52000</v>
      </c>
    </row>
    <row r="73" spans="1:11" ht="19.5" customHeight="1">
      <c r="B73" s="553">
        <v>45124</v>
      </c>
      <c r="C73" s="568" t="s">
        <v>1461</v>
      </c>
      <c r="D73" s="572" t="s">
        <v>1327</v>
      </c>
      <c r="E73" s="540" t="s">
        <v>1318</v>
      </c>
      <c r="F73" s="524" t="s">
        <v>1314</v>
      </c>
      <c r="G73" s="498" t="s">
        <v>1315</v>
      </c>
      <c r="H73" s="499"/>
      <c r="I73" s="579">
        <v>3</v>
      </c>
      <c r="J73" s="582">
        <v>74000</v>
      </c>
    </row>
    <row r="74" spans="1:11" ht="19.5" customHeight="1">
      <c r="B74" s="553">
        <v>45125</v>
      </c>
      <c r="C74" s="568" t="s">
        <v>1462</v>
      </c>
      <c r="D74" s="572" t="s">
        <v>1463</v>
      </c>
      <c r="E74" s="570" t="s">
        <v>1464</v>
      </c>
      <c r="F74" s="524" t="s">
        <v>1465</v>
      </c>
      <c r="G74" s="498" t="s">
        <v>1315</v>
      </c>
      <c r="H74" s="499"/>
      <c r="I74" s="579">
        <v>9</v>
      </c>
      <c r="J74" s="582">
        <v>270000</v>
      </c>
    </row>
    <row r="75" spans="1:11" ht="19.5" customHeight="1">
      <c r="B75" s="553">
        <v>45127</v>
      </c>
      <c r="C75" s="568" t="s">
        <v>1466</v>
      </c>
      <c r="D75" s="572" t="s">
        <v>1467</v>
      </c>
      <c r="E75" s="570" t="s">
        <v>1468</v>
      </c>
      <c r="F75" s="524" t="s">
        <v>1319</v>
      </c>
      <c r="G75" s="498" t="s">
        <v>1315</v>
      </c>
      <c r="H75" s="499"/>
      <c r="I75" s="579">
        <v>2</v>
      </c>
      <c r="J75" s="582">
        <v>50000</v>
      </c>
      <c r="K75" s="585"/>
    </row>
    <row r="76" spans="1:11" ht="19.5" customHeight="1">
      <c r="B76" s="553">
        <v>45127</v>
      </c>
      <c r="C76" s="568" t="s">
        <v>1469</v>
      </c>
      <c r="D76" s="572" t="s">
        <v>1470</v>
      </c>
      <c r="E76" s="570" t="s">
        <v>1471</v>
      </c>
      <c r="F76" s="524" t="s">
        <v>1314</v>
      </c>
      <c r="G76" s="498" t="s">
        <v>1315</v>
      </c>
      <c r="H76" s="499"/>
      <c r="I76" s="579">
        <v>8</v>
      </c>
      <c r="J76" s="582">
        <v>215000</v>
      </c>
      <c r="K76" s="585"/>
    </row>
    <row r="77" spans="1:11" ht="19.5" customHeight="1">
      <c r="B77" s="553">
        <v>45127</v>
      </c>
      <c r="C77" s="568" t="s">
        <v>1472</v>
      </c>
      <c r="D77" s="572" t="s">
        <v>1473</v>
      </c>
      <c r="E77" s="570" t="s">
        <v>1474</v>
      </c>
      <c r="F77" s="524" t="s">
        <v>1314</v>
      </c>
      <c r="G77" s="498" t="s">
        <v>1315</v>
      </c>
      <c r="H77" s="499"/>
      <c r="I77" s="579">
        <v>20</v>
      </c>
      <c r="J77" s="582">
        <v>78000</v>
      </c>
      <c r="K77" s="585"/>
    </row>
    <row r="78" spans="1:11" ht="19.5" customHeight="1">
      <c r="B78" s="553">
        <v>45128</v>
      </c>
      <c r="C78" s="568" t="s">
        <v>1475</v>
      </c>
      <c r="D78" s="572" t="s">
        <v>1476</v>
      </c>
      <c r="E78" s="540" t="s">
        <v>1432</v>
      </c>
      <c r="F78" s="524" t="s">
        <v>1319</v>
      </c>
      <c r="G78" s="498" t="s">
        <v>1315</v>
      </c>
      <c r="H78" s="499"/>
      <c r="I78" s="579">
        <v>8</v>
      </c>
      <c r="J78" s="582">
        <v>215000</v>
      </c>
      <c r="K78" s="585"/>
    </row>
    <row r="79" spans="1:11" ht="19.5" customHeight="1">
      <c r="B79" s="553">
        <v>45128</v>
      </c>
      <c r="C79" s="568" t="s">
        <v>1477</v>
      </c>
      <c r="D79" s="572" t="s">
        <v>1478</v>
      </c>
      <c r="E79" s="570" t="s">
        <v>1313</v>
      </c>
      <c r="F79" s="524" t="s">
        <v>1314</v>
      </c>
      <c r="G79" s="498" t="s">
        <v>1315</v>
      </c>
      <c r="H79" s="499"/>
      <c r="I79" s="586">
        <v>13</v>
      </c>
      <c r="J79" s="582">
        <v>95000</v>
      </c>
      <c r="K79" s="585"/>
    </row>
    <row r="80" spans="1:11" ht="19.5" customHeight="1">
      <c r="B80" s="553" t="s">
        <v>1479</v>
      </c>
      <c r="C80" s="568" t="s">
        <v>1480</v>
      </c>
      <c r="D80" s="572" t="s">
        <v>1481</v>
      </c>
      <c r="E80" s="587" t="s">
        <v>1482</v>
      </c>
      <c r="F80" s="524" t="s">
        <v>1314</v>
      </c>
      <c r="G80" s="498" t="s">
        <v>1315</v>
      </c>
      <c r="H80" s="499"/>
      <c r="I80" s="579">
        <v>21</v>
      </c>
      <c r="J80" s="582">
        <v>203600</v>
      </c>
      <c r="K80" s="585"/>
    </row>
    <row r="81" spans="1:11" ht="19.5" customHeight="1">
      <c r="B81" s="553" t="s">
        <v>290</v>
      </c>
      <c r="C81" s="568" t="s">
        <v>1483</v>
      </c>
      <c r="D81" s="572" t="s">
        <v>1362</v>
      </c>
      <c r="E81" s="587" t="s">
        <v>1484</v>
      </c>
      <c r="F81" s="524" t="s">
        <v>1319</v>
      </c>
      <c r="G81" s="498" t="s">
        <v>1315</v>
      </c>
      <c r="H81" s="499"/>
      <c r="I81" s="579">
        <v>19</v>
      </c>
      <c r="J81" s="582">
        <v>57800</v>
      </c>
      <c r="K81" s="585"/>
    </row>
    <row r="82" spans="1:11" ht="19.5" customHeight="1">
      <c r="B82" s="553" t="s">
        <v>290</v>
      </c>
      <c r="C82" s="568" t="s">
        <v>1485</v>
      </c>
      <c r="D82" s="572" t="s">
        <v>1486</v>
      </c>
      <c r="E82" s="570" t="s">
        <v>1487</v>
      </c>
      <c r="F82" s="524" t="s">
        <v>1319</v>
      </c>
      <c r="G82" s="498" t="s">
        <v>1315</v>
      </c>
      <c r="H82" s="499"/>
      <c r="I82" s="579">
        <v>14</v>
      </c>
      <c r="J82" s="582">
        <v>324000</v>
      </c>
      <c r="K82" s="585"/>
    </row>
    <row r="83" spans="1:11" ht="19.5" customHeight="1">
      <c r="B83" s="553" t="s">
        <v>294</v>
      </c>
      <c r="C83" s="568" t="s">
        <v>1488</v>
      </c>
      <c r="D83" s="572" t="s">
        <v>1489</v>
      </c>
      <c r="E83" s="570" t="s">
        <v>1468</v>
      </c>
      <c r="F83" s="524" t="s">
        <v>1314</v>
      </c>
      <c r="G83" s="502" t="s">
        <v>1315</v>
      </c>
      <c r="H83" s="503"/>
      <c r="I83" s="579">
        <v>3</v>
      </c>
      <c r="J83" s="582">
        <v>65000</v>
      </c>
      <c r="K83" s="585"/>
    </row>
    <row r="84" spans="1:11" ht="19.5" customHeight="1">
      <c r="A84" s="541"/>
      <c r="B84" s="504" t="s">
        <v>1490</v>
      </c>
      <c r="C84" s="505"/>
      <c r="D84" s="504"/>
      <c r="E84" s="506"/>
      <c r="F84" s="507"/>
      <c r="G84" s="508" t="s">
        <v>1339</v>
      </c>
      <c r="H84" s="509">
        <f>COUNTIF(G67:H83,"법인카드")</f>
        <v>17</v>
      </c>
      <c r="I84" s="510">
        <f>SUM(I67:I83)</f>
        <v>182</v>
      </c>
      <c r="J84" s="511">
        <f>SUM(J67:J83)</f>
        <v>2404900</v>
      </c>
    </row>
    <row r="85" spans="1:11" ht="19.5" customHeight="1">
      <c r="A85" s="541"/>
      <c r="B85" s="532"/>
      <c r="C85" s="531"/>
      <c r="D85" s="532"/>
      <c r="E85" s="533"/>
      <c r="F85" s="515"/>
      <c r="G85" s="534" t="s">
        <v>1340</v>
      </c>
      <c r="H85" s="535">
        <f>COUNTIF(G67:H83,현금)</f>
        <v>0</v>
      </c>
      <c r="I85" s="516"/>
      <c r="J85" s="517"/>
    </row>
    <row r="86" spans="1:11" ht="19.5" customHeight="1">
      <c r="B86" s="553" t="s">
        <v>319</v>
      </c>
      <c r="C86" s="568" t="s">
        <v>1491</v>
      </c>
      <c r="D86" s="572" t="s">
        <v>1492</v>
      </c>
      <c r="E86" s="540" t="s">
        <v>1313</v>
      </c>
      <c r="F86" s="588" t="s">
        <v>1314</v>
      </c>
      <c r="G86" s="493" t="s">
        <v>1315</v>
      </c>
      <c r="H86" s="494"/>
      <c r="I86" s="579">
        <v>2</v>
      </c>
      <c r="J86" s="582">
        <v>42000</v>
      </c>
    </row>
    <row r="87" spans="1:11" ht="19.5" customHeight="1">
      <c r="B87" s="553" t="s">
        <v>324</v>
      </c>
      <c r="C87" s="568" t="s">
        <v>1493</v>
      </c>
      <c r="D87" s="572" t="s">
        <v>1494</v>
      </c>
      <c r="E87" s="540" t="s">
        <v>1495</v>
      </c>
      <c r="F87" s="524" t="s">
        <v>1348</v>
      </c>
      <c r="G87" s="498" t="s">
        <v>1315</v>
      </c>
      <c r="H87" s="499"/>
      <c r="I87" s="579">
        <v>4</v>
      </c>
      <c r="J87" s="582">
        <v>111000</v>
      </c>
    </row>
    <row r="88" spans="1:11" ht="19.5" customHeight="1">
      <c r="B88" s="553" t="s">
        <v>327</v>
      </c>
      <c r="C88" s="568" t="s">
        <v>1496</v>
      </c>
      <c r="D88" s="572" t="s">
        <v>1497</v>
      </c>
      <c r="E88" s="570" t="s">
        <v>1498</v>
      </c>
      <c r="F88" s="524" t="s">
        <v>1499</v>
      </c>
      <c r="G88" s="498" t="s">
        <v>1315</v>
      </c>
      <c r="H88" s="499"/>
      <c r="I88" s="579">
        <v>20</v>
      </c>
      <c r="J88" s="582">
        <v>100300</v>
      </c>
    </row>
    <row r="89" spans="1:11" ht="19.5" customHeight="1">
      <c r="B89" s="553" t="s">
        <v>1500</v>
      </c>
      <c r="C89" s="568" t="s">
        <v>1501</v>
      </c>
      <c r="D89" s="572" t="s">
        <v>1502</v>
      </c>
      <c r="E89" s="540" t="s">
        <v>1313</v>
      </c>
      <c r="F89" s="524" t="s">
        <v>1314</v>
      </c>
      <c r="G89" s="498" t="s">
        <v>1315</v>
      </c>
      <c r="H89" s="499"/>
      <c r="I89" s="579">
        <v>2</v>
      </c>
      <c r="J89" s="582">
        <v>32000</v>
      </c>
    </row>
    <row r="90" spans="1:11" ht="19.5" customHeight="1">
      <c r="B90" s="553" t="s">
        <v>1503</v>
      </c>
      <c r="C90" s="568"/>
      <c r="D90" s="572" t="s">
        <v>1504</v>
      </c>
      <c r="E90" s="570"/>
      <c r="F90" s="524" t="s">
        <v>1319</v>
      </c>
      <c r="G90" s="498" t="s">
        <v>1340</v>
      </c>
      <c r="H90" s="499"/>
      <c r="I90" s="579">
        <v>1</v>
      </c>
      <c r="J90" s="582">
        <v>50000</v>
      </c>
    </row>
    <row r="91" spans="1:11" ht="19.5" customHeight="1">
      <c r="B91" s="553" t="s">
        <v>1505</v>
      </c>
      <c r="C91" s="568" t="s">
        <v>1506</v>
      </c>
      <c r="D91" s="572" t="s">
        <v>1507</v>
      </c>
      <c r="E91" s="570" t="s">
        <v>1313</v>
      </c>
      <c r="F91" s="524" t="s">
        <v>1314</v>
      </c>
      <c r="G91" s="498" t="s">
        <v>1315</v>
      </c>
      <c r="H91" s="499"/>
      <c r="I91" s="579">
        <v>15</v>
      </c>
      <c r="J91" s="582">
        <v>117600</v>
      </c>
    </row>
    <row r="92" spans="1:11" ht="19.5" customHeight="1">
      <c r="B92" s="553" t="s">
        <v>331</v>
      </c>
      <c r="C92" s="568" t="s">
        <v>1508</v>
      </c>
      <c r="D92" s="572" t="s">
        <v>1509</v>
      </c>
      <c r="E92" s="570" t="s">
        <v>1510</v>
      </c>
      <c r="F92" s="524" t="s">
        <v>1499</v>
      </c>
      <c r="G92" s="498" t="s">
        <v>1315</v>
      </c>
      <c r="H92" s="499"/>
      <c r="I92" s="579">
        <v>6</v>
      </c>
      <c r="J92" s="582">
        <v>35500</v>
      </c>
    </row>
    <row r="93" spans="1:11" ht="19.5" customHeight="1">
      <c r="B93" s="553" t="s">
        <v>1511</v>
      </c>
      <c r="C93" s="568" t="s">
        <v>1512</v>
      </c>
      <c r="D93" s="572" t="s">
        <v>1513</v>
      </c>
      <c r="E93" s="540" t="s">
        <v>1514</v>
      </c>
      <c r="F93" s="524" t="s">
        <v>1499</v>
      </c>
      <c r="G93" s="498" t="s">
        <v>1315</v>
      </c>
      <c r="H93" s="499"/>
      <c r="I93" s="579">
        <v>3</v>
      </c>
      <c r="J93" s="582">
        <v>45000</v>
      </c>
    </row>
    <row r="94" spans="1:11" ht="19.5" customHeight="1">
      <c r="B94" s="553" t="s">
        <v>1515</v>
      </c>
      <c r="C94" s="568" t="s">
        <v>1516</v>
      </c>
      <c r="D94" s="572" t="s">
        <v>1517</v>
      </c>
      <c r="E94" s="570" t="s">
        <v>1518</v>
      </c>
      <c r="F94" s="524" t="s">
        <v>1499</v>
      </c>
      <c r="G94" s="498" t="s">
        <v>1315</v>
      </c>
      <c r="H94" s="499"/>
      <c r="I94" s="579">
        <v>2</v>
      </c>
      <c r="J94" s="582">
        <v>22000</v>
      </c>
      <c r="K94" s="585"/>
    </row>
    <row r="95" spans="1:11" ht="19.5" customHeight="1">
      <c r="B95" s="553" t="s">
        <v>1519</v>
      </c>
      <c r="C95" s="568" t="s">
        <v>1520</v>
      </c>
      <c r="D95" s="572" t="s">
        <v>1494</v>
      </c>
      <c r="E95" s="570" t="s">
        <v>1521</v>
      </c>
      <c r="F95" s="524" t="s">
        <v>1314</v>
      </c>
      <c r="G95" s="498" t="s">
        <v>1315</v>
      </c>
      <c r="H95" s="499"/>
      <c r="I95" s="579">
        <v>3</v>
      </c>
      <c r="J95" s="582">
        <v>39000</v>
      </c>
      <c r="K95" s="585"/>
    </row>
    <row r="96" spans="1:11" ht="19.5" customHeight="1">
      <c r="B96" s="553" t="s">
        <v>1522</v>
      </c>
      <c r="C96" s="568" t="s">
        <v>1523</v>
      </c>
      <c r="D96" s="572" t="s">
        <v>1524</v>
      </c>
      <c r="E96" s="570" t="s">
        <v>1525</v>
      </c>
      <c r="F96" s="524" t="s">
        <v>1348</v>
      </c>
      <c r="G96" s="498" t="s">
        <v>1315</v>
      </c>
      <c r="H96" s="499"/>
      <c r="I96" s="579">
        <v>7</v>
      </c>
      <c r="J96" s="582">
        <v>153100</v>
      </c>
      <c r="K96" s="585"/>
    </row>
    <row r="97" spans="1:11" ht="19.5" customHeight="1">
      <c r="B97" s="553" t="s">
        <v>1526</v>
      </c>
      <c r="C97" s="568" t="s">
        <v>507</v>
      </c>
      <c r="D97" s="572" t="s">
        <v>1527</v>
      </c>
      <c r="E97" s="570" t="s">
        <v>1528</v>
      </c>
      <c r="F97" s="524" t="s">
        <v>1319</v>
      </c>
      <c r="G97" s="502" t="s">
        <v>1315</v>
      </c>
      <c r="H97" s="503"/>
      <c r="I97" s="579">
        <v>5</v>
      </c>
      <c r="J97" s="582">
        <v>131300</v>
      </c>
      <c r="K97" s="585"/>
    </row>
    <row r="98" spans="1:11" ht="19.5" customHeight="1">
      <c r="A98" s="541"/>
      <c r="B98" s="589" t="s">
        <v>1529</v>
      </c>
      <c r="C98" s="505"/>
      <c r="D98" s="504"/>
      <c r="E98" s="590"/>
      <c r="F98" s="507"/>
      <c r="G98" s="508" t="s">
        <v>1339</v>
      </c>
      <c r="H98" s="509">
        <f>COUNTIF(G86:H97,"법인카드")</f>
        <v>11</v>
      </c>
      <c r="I98" s="510">
        <f>SUM(I86:I97)</f>
        <v>70</v>
      </c>
      <c r="J98" s="511">
        <f>SUM(J86:J97)</f>
        <v>878800</v>
      </c>
    </row>
    <row r="99" spans="1:11" ht="19.5" customHeight="1">
      <c r="A99" s="541"/>
      <c r="B99" s="532"/>
      <c r="C99" s="531"/>
      <c r="D99" s="532"/>
      <c r="E99" s="591"/>
      <c r="F99" s="515"/>
      <c r="G99" s="534" t="s">
        <v>1340</v>
      </c>
      <c r="H99" s="535">
        <f>COUNTIF(G87:H98,"현금")</f>
        <v>1</v>
      </c>
      <c r="I99" s="516"/>
      <c r="J99" s="517"/>
    </row>
    <row r="100" spans="1:11" ht="19.5" customHeight="1">
      <c r="B100" s="553" t="s">
        <v>1530</v>
      </c>
      <c r="C100" s="592">
        <v>0.51991898148148141</v>
      </c>
      <c r="D100" s="593" t="s">
        <v>1531</v>
      </c>
      <c r="E100" s="540" t="s">
        <v>1532</v>
      </c>
      <c r="F100" s="528" t="s">
        <v>1314</v>
      </c>
      <c r="G100" s="498" t="s">
        <v>1315</v>
      </c>
      <c r="H100" s="499"/>
      <c r="I100" s="579">
        <v>5</v>
      </c>
      <c r="J100" s="582">
        <v>25000</v>
      </c>
    </row>
    <row r="101" spans="1:11" ht="19.5" customHeight="1">
      <c r="B101" s="553" t="s">
        <v>358</v>
      </c>
      <c r="C101" s="568" t="s">
        <v>1533</v>
      </c>
      <c r="D101" s="593" t="s">
        <v>1534</v>
      </c>
      <c r="E101" s="594" t="s">
        <v>1535</v>
      </c>
      <c r="F101" s="528" t="s">
        <v>1319</v>
      </c>
      <c r="G101" s="498" t="s">
        <v>1315</v>
      </c>
      <c r="H101" s="499"/>
      <c r="I101" s="579">
        <v>3</v>
      </c>
      <c r="J101" s="582">
        <v>40500</v>
      </c>
    </row>
    <row r="102" spans="1:11" ht="19.5" customHeight="1">
      <c r="B102" s="553" t="s">
        <v>1536</v>
      </c>
      <c r="C102" s="568" t="s">
        <v>1537</v>
      </c>
      <c r="D102" s="593" t="s">
        <v>1538</v>
      </c>
      <c r="E102" s="594" t="s">
        <v>1313</v>
      </c>
      <c r="F102" s="524" t="s">
        <v>1314</v>
      </c>
      <c r="G102" s="498" t="s">
        <v>1315</v>
      </c>
      <c r="H102" s="499"/>
      <c r="I102" s="579">
        <v>12</v>
      </c>
      <c r="J102" s="582">
        <v>178400</v>
      </c>
    </row>
    <row r="103" spans="1:11" ht="19.5" customHeight="1">
      <c r="B103" s="553" t="s">
        <v>1536</v>
      </c>
      <c r="C103" s="568" t="s">
        <v>1539</v>
      </c>
      <c r="D103" s="593" t="s">
        <v>1540</v>
      </c>
      <c r="E103" s="594" t="s">
        <v>1313</v>
      </c>
      <c r="F103" s="528" t="s">
        <v>1319</v>
      </c>
      <c r="G103" s="498" t="s">
        <v>1315</v>
      </c>
      <c r="H103" s="499"/>
      <c r="I103" s="579">
        <v>15</v>
      </c>
      <c r="J103" s="582">
        <v>182000</v>
      </c>
    </row>
    <row r="104" spans="1:11" ht="19.5" customHeight="1">
      <c r="B104" s="553" t="s">
        <v>1541</v>
      </c>
      <c r="C104" s="568" t="s">
        <v>1542</v>
      </c>
      <c r="D104" s="593" t="s">
        <v>1543</v>
      </c>
      <c r="E104" s="594" t="s">
        <v>1544</v>
      </c>
      <c r="F104" s="524" t="s">
        <v>1314</v>
      </c>
      <c r="G104" s="498" t="s">
        <v>1315</v>
      </c>
      <c r="H104" s="499"/>
      <c r="I104" s="579">
        <v>4</v>
      </c>
      <c r="J104" s="582">
        <v>57400</v>
      </c>
    </row>
    <row r="105" spans="1:11" s="595" customFormat="1" ht="19.5" customHeight="1">
      <c r="B105" s="596" t="s">
        <v>367</v>
      </c>
      <c r="C105" s="597" t="s">
        <v>1545</v>
      </c>
      <c r="D105" s="598" t="s">
        <v>1546</v>
      </c>
      <c r="E105" s="594" t="s">
        <v>1547</v>
      </c>
      <c r="F105" s="599" t="s">
        <v>1314</v>
      </c>
      <c r="G105" s="600" t="s">
        <v>1315</v>
      </c>
      <c r="H105" s="601"/>
      <c r="I105" s="602">
        <v>4</v>
      </c>
      <c r="J105" s="603">
        <v>68500</v>
      </c>
    </row>
    <row r="106" spans="1:11" ht="19.5" customHeight="1">
      <c r="B106" s="553" t="s">
        <v>1548</v>
      </c>
      <c r="C106" s="568" t="s">
        <v>1549</v>
      </c>
      <c r="D106" s="593" t="s">
        <v>1550</v>
      </c>
      <c r="E106" s="540" t="s">
        <v>1551</v>
      </c>
      <c r="F106" s="528" t="s">
        <v>1319</v>
      </c>
      <c r="G106" s="498" t="s">
        <v>1315</v>
      </c>
      <c r="H106" s="499"/>
      <c r="I106" s="579">
        <v>4</v>
      </c>
      <c r="J106" s="582">
        <v>75000</v>
      </c>
    </row>
    <row r="107" spans="1:11" ht="19.5" customHeight="1">
      <c r="B107" s="553" t="s">
        <v>1548</v>
      </c>
      <c r="C107" s="568" t="s">
        <v>1552</v>
      </c>
      <c r="D107" s="604" t="s">
        <v>1398</v>
      </c>
      <c r="E107" s="540" t="s">
        <v>1313</v>
      </c>
      <c r="F107" s="524" t="s">
        <v>1314</v>
      </c>
      <c r="G107" s="498" t="s">
        <v>1315</v>
      </c>
      <c r="H107" s="499"/>
      <c r="I107" s="579">
        <v>5</v>
      </c>
      <c r="J107" s="582">
        <v>70300</v>
      </c>
      <c r="K107" s="585"/>
    </row>
    <row r="108" spans="1:11" ht="19.5" customHeight="1">
      <c r="B108" s="553" t="s">
        <v>370</v>
      </c>
      <c r="C108" s="568" t="s">
        <v>1553</v>
      </c>
      <c r="D108" s="593" t="s">
        <v>1554</v>
      </c>
      <c r="E108" s="561" t="s">
        <v>1555</v>
      </c>
      <c r="F108" s="528" t="s">
        <v>1319</v>
      </c>
      <c r="G108" s="502" t="s">
        <v>1315</v>
      </c>
      <c r="H108" s="503"/>
      <c r="I108" s="586">
        <v>10</v>
      </c>
      <c r="J108" s="582">
        <v>88000</v>
      </c>
      <c r="K108" s="585"/>
    </row>
    <row r="109" spans="1:11" ht="19.5" customHeight="1">
      <c r="A109" s="541"/>
      <c r="B109" s="589" t="s">
        <v>1556</v>
      </c>
      <c r="C109" s="505"/>
      <c r="D109" s="504"/>
      <c r="E109" s="590"/>
      <c r="F109" s="507"/>
      <c r="G109" s="508" t="s">
        <v>1339</v>
      </c>
      <c r="H109" s="509">
        <f>COUNTIF(G100:H108,"법인카드")</f>
        <v>9</v>
      </c>
      <c r="I109" s="510">
        <f>SUM(I100:I108)</f>
        <v>62</v>
      </c>
      <c r="J109" s="511">
        <f>SUM(J100:J108)</f>
        <v>785100</v>
      </c>
    </row>
    <row r="110" spans="1:11" ht="19.5" customHeight="1">
      <c r="A110" s="541"/>
      <c r="B110" s="532"/>
      <c r="C110" s="531"/>
      <c r="D110" s="532"/>
      <c r="E110" s="591"/>
      <c r="F110" s="515"/>
      <c r="G110" s="534" t="s">
        <v>1340</v>
      </c>
      <c r="H110" s="535">
        <f>COUNTIF(G100:H108,현금)</f>
        <v>0</v>
      </c>
      <c r="I110" s="516"/>
      <c r="J110" s="517"/>
    </row>
    <row r="111" spans="1:11" ht="19.5" customHeight="1">
      <c r="B111" s="553" t="s">
        <v>1557</v>
      </c>
      <c r="C111" s="568" t="s">
        <v>1558</v>
      </c>
      <c r="D111" s="572" t="s">
        <v>1559</v>
      </c>
      <c r="E111" s="605" t="s">
        <v>1560</v>
      </c>
      <c r="F111" s="588" t="s">
        <v>1319</v>
      </c>
      <c r="G111" s="493" t="s">
        <v>1315</v>
      </c>
      <c r="H111" s="494"/>
      <c r="I111" s="579">
        <v>6</v>
      </c>
      <c r="J111" s="582">
        <v>103900</v>
      </c>
    </row>
    <row r="112" spans="1:11" ht="19.5" customHeight="1">
      <c r="B112" s="553" t="s">
        <v>401</v>
      </c>
      <c r="C112" s="568" t="s">
        <v>1561</v>
      </c>
      <c r="D112" s="572" t="s">
        <v>1562</v>
      </c>
      <c r="E112" s="540" t="s">
        <v>1563</v>
      </c>
      <c r="F112" s="524" t="s">
        <v>1499</v>
      </c>
      <c r="G112" s="498" t="s">
        <v>1315</v>
      </c>
      <c r="H112" s="499"/>
      <c r="I112" s="579">
        <v>2</v>
      </c>
      <c r="J112" s="582">
        <v>54000</v>
      </c>
    </row>
    <row r="113" spans="1:11" ht="19.5" customHeight="1">
      <c r="B113" s="553" t="s">
        <v>403</v>
      </c>
      <c r="C113" s="568" t="s">
        <v>1564</v>
      </c>
      <c r="D113" s="572" t="s">
        <v>1565</v>
      </c>
      <c r="E113" s="570" t="s">
        <v>1313</v>
      </c>
      <c r="F113" s="524" t="s">
        <v>1499</v>
      </c>
      <c r="G113" s="498" t="s">
        <v>1315</v>
      </c>
      <c r="H113" s="499"/>
      <c r="I113" s="579">
        <v>6</v>
      </c>
      <c r="J113" s="582">
        <v>55470</v>
      </c>
    </row>
    <row r="114" spans="1:11" ht="19.5" customHeight="1">
      <c r="B114" s="553" t="s">
        <v>1566</v>
      </c>
      <c r="C114" s="568" t="s">
        <v>1567</v>
      </c>
      <c r="D114" s="572" t="s">
        <v>1568</v>
      </c>
      <c r="E114" s="570" t="s">
        <v>1569</v>
      </c>
      <c r="F114" s="524" t="s">
        <v>1348</v>
      </c>
      <c r="G114" s="498" t="s">
        <v>1315</v>
      </c>
      <c r="H114" s="499"/>
      <c r="I114" s="579">
        <v>3</v>
      </c>
      <c r="J114" s="582">
        <v>45000</v>
      </c>
    </row>
    <row r="115" spans="1:11" ht="19.5" customHeight="1">
      <c r="B115" s="553" t="s">
        <v>1570</v>
      </c>
      <c r="C115" s="568" t="s">
        <v>1571</v>
      </c>
      <c r="D115" s="572" t="s">
        <v>1572</v>
      </c>
      <c r="E115" s="540" t="s">
        <v>1573</v>
      </c>
      <c r="F115" s="524" t="s">
        <v>1574</v>
      </c>
      <c r="G115" s="498" t="s">
        <v>1315</v>
      </c>
      <c r="H115" s="499"/>
      <c r="I115" s="579">
        <v>6</v>
      </c>
      <c r="J115" s="582">
        <v>92000</v>
      </c>
    </row>
    <row r="116" spans="1:11" ht="19.5" customHeight="1">
      <c r="B116" s="553" t="s">
        <v>1575</v>
      </c>
      <c r="C116" s="568" t="s">
        <v>1576</v>
      </c>
      <c r="D116" s="572" t="s">
        <v>1577</v>
      </c>
      <c r="E116" s="570" t="s">
        <v>1313</v>
      </c>
      <c r="F116" s="524" t="s">
        <v>1348</v>
      </c>
      <c r="G116" s="498" t="s">
        <v>1315</v>
      </c>
      <c r="H116" s="499"/>
      <c r="I116" s="579">
        <v>3</v>
      </c>
      <c r="J116" s="582">
        <v>49200</v>
      </c>
      <c r="K116" s="585"/>
    </row>
    <row r="117" spans="1:11" ht="19.5" customHeight="1">
      <c r="B117" s="553" t="s">
        <v>1578</v>
      </c>
      <c r="C117" s="568" t="s">
        <v>1579</v>
      </c>
      <c r="D117" s="572" t="s">
        <v>1580</v>
      </c>
      <c r="E117" s="570" t="s">
        <v>1581</v>
      </c>
      <c r="F117" s="524" t="s">
        <v>1582</v>
      </c>
      <c r="G117" s="498" t="s">
        <v>1315</v>
      </c>
      <c r="H117" s="499"/>
      <c r="I117" s="579">
        <v>12</v>
      </c>
      <c r="J117" s="582">
        <v>355000</v>
      </c>
      <c r="K117" s="585"/>
    </row>
    <row r="118" spans="1:11" ht="19.5" customHeight="1">
      <c r="B118" s="553" t="s">
        <v>407</v>
      </c>
      <c r="C118" s="568" t="s">
        <v>1387</v>
      </c>
      <c r="D118" s="572" t="s">
        <v>1583</v>
      </c>
      <c r="E118" s="570" t="s">
        <v>1584</v>
      </c>
      <c r="F118" s="524" t="s">
        <v>1348</v>
      </c>
      <c r="G118" s="498" t="s">
        <v>1426</v>
      </c>
      <c r="H118" s="499"/>
      <c r="I118" s="579">
        <v>4</v>
      </c>
      <c r="J118" s="582">
        <v>46000</v>
      </c>
      <c r="K118" s="585"/>
    </row>
    <row r="119" spans="1:11" ht="19.5" customHeight="1">
      <c r="B119" s="553" t="s">
        <v>417</v>
      </c>
      <c r="C119" s="568" t="s">
        <v>1585</v>
      </c>
      <c r="D119" s="572" t="s">
        <v>1586</v>
      </c>
      <c r="E119" s="540" t="s">
        <v>1313</v>
      </c>
      <c r="F119" s="524" t="s">
        <v>1499</v>
      </c>
      <c r="G119" s="498" t="s">
        <v>1315</v>
      </c>
      <c r="H119" s="499"/>
      <c r="I119" s="579">
        <v>10</v>
      </c>
      <c r="J119" s="582">
        <v>30700</v>
      </c>
      <c r="K119" s="585"/>
    </row>
    <row r="120" spans="1:11" ht="19.5" customHeight="1">
      <c r="B120" s="553" t="s">
        <v>417</v>
      </c>
      <c r="C120" s="568" t="s">
        <v>1587</v>
      </c>
      <c r="D120" s="572" t="s">
        <v>1588</v>
      </c>
      <c r="E120" s="570" t="s">
        <v>1581</v>
      </c>
      <c r="F120" s="524" t="s">
        <v>1499</v>
      </c>
      <c r="G120" s="498" t="s">
        <v>1315</v>
      </c>
      <c r="H120" s="499"/>
      <c r="I120" s="586">
        <v>6</v>
      </c>
      <c r="J120" s="582">
        <v>174000</v>
      </c>
      <c r="K120" s="585"/>
    </row>
    <row r="121" spans="1:11" ht="19.5" customHeight="1">
      <c r="B121" s="553" t="s">
        <v>419</v>
      </c>
      <c r="C121" s="568" t="s">
        <v>1589</v>
      </c>
      <c r="D121" s="572" t="s">
        <v>1590</v>
      </c>
      <c r="E121" s="587" t="s">
        <v>1591</v>
      </c>
      <c r="F121" s="524" t="s">
        <v>1592</v>
      </c>
      <c r="G121" s="498" t="s">
        <v>1426</v>
      </c>
      <c r="H121" s="499"/>
      <c r="I121" s="579">
        <v>4</v>
      </c>
      <c r="J121" s="582">
        <v>53000</v>
      </c>
      <c r="K121" s="585"/>
    </row>
    <row r="122" spans="1:11" ht="19.5" customHeight="1">
      <c r="B122" s="553" t="s">
        <v>419</v>
      </c>
      <c r="C122" s="568" t="s">
        <v>1593</v>
      </c>
      <c r="D122" s="572" t="s">
        <v>1594</v>
      </c>
      <c r="E122" s="587" t="s">
        <v>1595</v>
      </c>
      <c r="F122" s="524" t="s">
        <v>1574</v>
      </c>
      <c r="G122" s="498" t="s">
        <v>1426</v>
      </c>
      <c r="H122" s="499"/>
      <c r="I122" s="579">
        <v>5</v>
      </c>
      <c r="J122" s="582">
        <v>103000</v>
      </c>
      <c r="K122" s="585"/>
    </row>
    <row r="123" spans="1:11" ht="19.5" customHeight="1">
      <c r="B123" s="553" t="s">
        <v>422</v>
      </c>
      <c r="C123" s="568" t="s">
        <v>1596</v>
      </c>
      <c r="D123" s="572" t="s">
        <v>1590</v>
      </c>
      <c r="E123" s="570" t="s">
        <v>1597</v>
      </c>
      <c r="F123" s="524" t="s">
        <v>1598</v>
      </c>
      <c r="G123" s="502" t="s">
        <v>1315</v>
      </c>
      <c r="H123" s="503"/>
      <c r="I123" s="579">
        <v>9</v>
      </c>
      <c r="J123" s="582">
        <v>258000</v>
      </c>
      <c r="K123" s="585"/>
    </row>
    <row r="124" spans="1:11" ht="19.5" customHeight="1">
      <c r="A124" s="541"/>
      <c r="B124" s="589" t="s">
        <v>1599</v>
      </c>
      <c r="C124" s="505"/>
      <c r="D124" s="504"/>
      <c r="E124" s="506"/>
      <c r="F124" s="507"/>
      <c r="G124" s="508" t="s">
        <v>1447</v>
      </c>
      <c r="H124" s="509">
        <f>COUNTIF(G111:H123,"법인카드")</f>
        <v>13</v>
      </c>
      <c r="I124" s="510">
        <f>SUM(I111:I123)</f>
        <v>76</v>
      </c>
      <c r="J124" s="511">
        <f>SUM(J111:J123)</f>
        <v>1419270</v>
      </c>
    </row>
    <row r="125" spans="1:11" ht="19.5" customHeight="1">
      <c r="A125" s="541"/>
      <c r="B125" s="532"/>
      <c r="C125" s="531"/>
      <c r="D125" s="532"/>
      <c r="E125" s="533"/>
      <c r="F125" s="515"/>
      <c r="G125" s="534" t="s">
        <v>1340</v>
      </c>
      <c r="H125" s="535">
        <f>COUNTIF(G111:H123,현금)</f>
        <v>0</v>
      </c>
      <c r="I125" s="516"/>
      <c r="J125" s="517"/>
    </row>
    <row r="126" spans="1:11" ht="19.5" customHeight="1">
      <c r="B126" s="553" t="s">
        <v>451</v>
      </c>
      <c r="C126" s="568" t="s">
        <v>1600</v>
      </c>
      <c r="D126" s="572" t="s">
        <v>1601</v>
      </c>
      <c r="E126" s="540" t="s">
        <v>1514</v>
      </c>
      <c r="F126" s="524" t="s">
        <v>1319</v>
      </c>
      <c r="G126" s="493" t="s">
        <v>1315</v>
      </c>
      <c r="H126" s="494"/>
      <c r="I126" s="579">
        <v>5</v>
      </c>
      <c r="J126" s="582">
        <v>95000</v>
      </c>
    </row>
    <row r="127" spans="1:11" ht="19.5" customHeight="1">
      <c r="B127" s="553" t="s">
        <v>457</v>
      </c>
      <c r="C127" s="568" t="s">
        <v>1602</v>
      </c>
      <c r="D127" s="572" t="s">
        <v>1603</v>
      </c>
      <c r="E127" s="540" t="s">
        <v>1595</v>
      </c>
      <c r="F127" s="524" t="s">
        <v>1348</v>
      </c>
      <c r="G127" s="502" t="s">
        <v>1315</v>
      </c>
      <c r="H127" s="503"/>
      <c r="I127" s="579">
        <v>30</v>
      </c>
      <c r="J127" s="582">
        <v>204000</v>
      </c>
    </row>
    <row r="128" spans="1:11" ht="19.5" customHeight="1">
      <c r="A128" s="541"/>
      <c r="B128" s="589" t="s">
        <v>1604</v>
      </c>
      <c r="C128" s="505"/>
      <c r="D128" s="504"/>
      <c r="E128" s="506"/>
      <c r="F128" s="507"/>
      <c r="G128" s="508" t="s">
        <v>1339</v>
      </c>
      <c r="H128" s="509">
        <f>COUNTIF(G126:H127,"법인카드")</f>
        <v>2</v>
      </c>
      <c r="I128" s="510">
        <f>SUM(I126:I127)</f>
        <v>35</v>
      </c>
      <c r="J128" s="511">
        <f>SUM(J126:J127)</f>
        <v>299000</v>
      </c>
    </row>
    <row r="129" spans="1:10" ht="19.5" customHeight="1">
      <c r="A129" s="541"/>
      <c r="B129" s="532"/>
      <c r="C129" s="531"/>
      <c r="D129" s="532"/>
      <c r="E129" s="533"/>
      <c r="F129" s="515"/>
      <c r="G129" s="534" t="s">
        <v>1340</v>
      </c>
      <c r="H129" s="535">
        <f>COUNTIF(G126:H127,현금)</f>
        <v>0</v>
      </c>
      <c r="I129" s="516"/>
      <c r="J129" s="517"/>
    </row>
    <row r="130" spans="1:10" ht="19.5" customHeight="1">
      <c r="B130" s="553" t="s">
        <v>1605</v>
      </c>
      <c r="C130" s="568" t="s">
        <v>1605</v>
      </c>
      <c r="D130" s="572" t="s">
        <v>1606</v>
      </c>
      <c r="E130" s="540" t="s">
        <v>1606</v>
      </c>
      <c r="F130" s="524" t="s">
        <v>1606</v>
      </c>
      <c r="G130" s="606" t="s">
        <v>1607</v>
      </c>
      <c r="H130" s="607"/>
      <c r="I130" s="579" t="s">
        <v>1606</v>
      </c>
      <c r="J130" s="582" t="s">
        <v>1606</v>
      </c>
    </row>
    <row r="131" spans="1:10" ht="19.5" customHeight="1">
      <c r="A131" s="541"/>
      <c r="B131" s="589" t="s">
        <v>1608</v>
      </c>
      <c r="C131" s="505"/>
      <c r="D131" s="504"/>
      <c r="E131" s="506"/>
      <c r="F131" s="507"/>
      <c r="G131" s="508" t="s">
        <v>1609</v>
      </c>
      <c r="H131" s="509">
        <f>COUNTIF(G130,"법인카드")</f>
        <v>0</v>
      </c>
      <c r="I131" s="510">
        <f>SUM(I130:I130)</f>
        <v>0</v>
      </c>
      <c r="J131" s="511">
        <f>SUM(J130:J130)</f>
        <v>0</v>
      </c>
    </row>
    <row r="132" spans="1:10" ht="19.5" customHeight="1">
      <c r="A132" s="541"/>
      <c r="B132" s="532"/>
      <c r="C132" s="531"/>
      <c r="D132" s="532"/>
      <c r="E132" s="533"/>
      <c r="F132" s="515"/>
      <c r="G132" s="534" t="s">
        <v>1340</v>
      </c>
      <c r="H132" s="509">
        <f>COUNTIF(G130:H130,현금)</f>
        <v>0</v>
      </c>
      <c r="I132" s="516"/>
      <c r="J132" s="517"/>
    </row>
    <row r="133" spans="1:10" ht="19.5" customHeight="1">
      <c r="A133" s="541"/>
      <c r="B133" s="608" t="s">
        <v>1610</v>
      </c>
      <c r="C133" s="608"/>
      <c r="D133" s="608"/>
      <c r="E133" s="609"/>
      <c r="F133" s="610"/>
      <c r="G133" s="611" t="s">
        <v>1611</v>
      </c>
      <c r="H133" s="612">
        <f>SUM(H12,H26,H36,H46,H54,H65,H84,H98,H109,H124,H128,H131)</f>
        <v>102</v>
      </c>
      <c r="I133" s="613">
        <f>SUM(I12,I26,I36,I46,I54,I65,I84,I98,I109,I124,I128,I131)</f>
        <v>815</v>
      </c>
      <c r="J133" s="614">
        <f>SUM(J12,J26,J36,J46,J54,J65,J84,J98,J109,J124,J128,J131)</f>
        <v>10852630</v>
      </c>
    </row>
    <row r="134" spans="1:10" ht="19.5" customHeight="1">
      <c r="A134" s="541"/>
      <c r="B134" s="615"/>
      <c r="C134" s="615"/>
      <c r="D134" s="615"/>
      <c r="E134" s="616"/>
      <c r="F134" s="617"/>
      <c r="G134" s="618" t="s">
        <v>1612</v>
      </c>
      <c r="H134" s="619">
        <f>SUM(H13,H27,H37,H47,H55,H66,H85,H99,H110,H125,H129,H132)</f>
        <v>1</v>
      </c>
      <c r="I134" s="620"/>
      <c r="J134" s="621"/>
    </row>
  </sheetData>
  <mergeCells count="185">
    <mergeCell ref="J131:J132"/>
    <mergeCell ref="B133:B134"/>
    <mergeCell ref="C133:C134"/>
    <mergeCell ref="D133:D134"/>
    <mergeCell ref="E133:E134"/>
    <mergeCell ref="F133:F134"/>
    <mergeCell ref="I133:I134"/>
    <mergeCell ref="J133:J134"/>
    <mergeCell ref="G130:H130"/>
    <mergeCell ref="B131:B132"/>
    <mergeCell ref="D131:D132"/>
    <mergeCell ref="E131:E132"/>
    <mergeCell ref="F131:F132"/>
    <mergeCell ref="I131:I132"/>
    <mergeCell ref="I124:I125"/>
    <mergeCell ref="J124:J125"/>
    <mergeCell ref="G126:H126"/>
    <mergeCell ref="G127:H127"/>
    <mergeCell ref="B128:B129"/>
    <mergeCell ref="D128:D129"/>
    <mergeCell ref="E128:E129"/>
    <mergeCell ref="F128:F129"/>
    <mergeCell ref="I128:I129"/>
    <mergeCell ref="J128:J129"/>
    <mergeCell ref="G121:H121"/>
    <mergeCell ref="G122:H122"/>
    <mergeCell ref="G123:H123"/>
    <mergeCell ref="B124:B125"/>
    <mergeCell ref="D124:D125"/>
    <mergeCell ref="E124:E125"/>
    <mergeCell ref="F124:F125"/>
    <mergeCell ref="G115:H115"/>
    <mergeCell ref="G116:H116"/>
    <mergeCell ref="G117:H117"/>
    <mergeCell ref="G118:H118"/>
    <mergeCell ref="G119:H119"/>
    <mergeCell ref="G120:H120"/>
    <mergeCell ref="I109:I110"/>
    <mergeCell ref="J109:J110"/>
    <mergeCell ref="G111:H111"/>
    <mergeCell ref="G112:H112"/>
    <mergeCell ref="G113:H113"/>
    <mergeCell ref="G114:H114"/>
    <mergeCell ref="G105:H105"/>
    <mergeCell ref="G106:H106"/>
    <mergeCell ref="G107:H107"/>
    <mergeCell ref="G108:H108"/>
    <mergeCell ref="B109:B110"/>
    <mergeCell ref="D109:D110"/>
    <mergeCell ref="E109:E110"/>
    <mergeCell ref="F109:F110"/>
    <mergeCell ref="J98:J99"/>
    <mergeCell ref="G100:H100"/>
    <mergeCell ref="G101:H101"/>
    <mergeCell ref="G102:H102"/>
    <mergeCell ref="G103:H103"/>
    <mergeCell ref="G104:H104"/>
    <mergeCell ref="G97:H97"/>
    <mergeCell ref="B98:B99"/>
    <mergeCell ref="D98:D99"/>
    <mergeCell ref="E98:E99"/>
    <mergeCell ref="F98:F99"/>
    <mergeCell ref="I98:I99"/>
    <mergeCell ref="G91:H91"/>
    <mergeCell ref="G92:H92"/>
    <mergeCell ref="G93:H93"/>
    <mergeCell ref="G94:H94"/>
    <mergeCell ref="G95:H95"/>
    <mergeCell ref="G96:H96"/>
    <mergeCell ref="J84:J85"/>
    <mergeCell ref="G86:H86"/>
    <mergeCell ref="G87:H87"/>
    <mergeCell ref="G88:H88"/>
    <mergeCell ref="G89:H89"/>
    <mergeCell ref="G90:H90"/>
    <mergeCell ref="G83:H83"/>
    <mergeCell ref="B84:B85"/>
    <mergeCell ref="D84:D85"/>
    <mergeCell ref="E84:E85"/>
    <mergeCell ref="F84:F85"/>
    <mergeCell ref="I84:I85"/>
    <mergeCell ref="G77:H77"/>
    <mergeCell ref="G78:H78"/>
    <mergeCell ref="G79:H79"/>
    <mergeCell ref="G80:H80"/>
    <mergeCell ref="G81:H81"/>
    <mergeCell ref="G82:H82"/>
    <mergeCell ref="G71:H71"/>
    <mergeCell ref="G72:H72"/>
    <mergeCell ref="G73:H73"/>
    <mergeCell ref="G74:H74"/>
    <mergeCell ref="G75:H75"/>
    <mergeCell ref="G76:H76"/>
    <mergeCell ref="I65:I66"/>
    <mergeCell ref="J65:J66"/>
    <mergeCell ref="G67:H67"/>
    <mergeCell ref="G68:H68"/>
    <mergeCell ref="G69:H69"/>
    <mergeCell ref="G70:H70"/>
    <mergeCell ref="G60:H60"/>
    <mergeCell ref="G61:H61"/>
    <mergeCell ref="G62:H62"/>
    <mergeCell ref="G63:H63"/>
    <mergeCell ref="G64:H64"/>
    <mergeCell ref="B65:B66"/>
    <mergeCell ref="D65:D66"/>
    <mergeCell ref="E65:E66"/>
    <mergeCell ref="F65:F66"/>
    <mergeCell ref="I54:I55"/>
    <mergeCell ref="J54:J55"/>
    <mergeCell ref="G56:H56"/>
    <mergeCell ref="G57:H57"/>
    <mergeCell ref="G58:H58"/>
    <mergeCell ref="G59:H59"/>
    <mergeCell ref="G52:H52"/>
    <mergeCell ref="G53:H53"/>
    <mergeCell ref="B54:B55"/>
    <mergeCell ref="D54:D55"/>
    <mergeCell ref="E54:E55"/>
    <mergeCell ref="F54:F55"/>
    <mergeCell ref="I46:I47"/>
    <mergeCell ref="J46:J47"/>
    <mergeCell ref="G48:H48"/>
    <mergeCell ref="G49:H49"/>
    <mergeCell ref="G50:H50"/>
    <mergeCell ref="G51:H51"/>
    <mergeCell ref="G42:H42"/>
    <mergeCell ref="G43:H43"/>
    <mergeCell ref="G44:H44"/>
    <mergeCell ref="G45:H45"/>
    <mergeCell ref="B46:B47"/>
    <mergeCell ref="D46:D47"/>
    <mergeCell ref="E46:E47"/>
    <mergeCell ref="F46:F47"/>
    <mergeCell ref="I36:I37"/>
    <mergeCell ref="J36:J37"/>
    <mergeCell ref="G38:H38"/>
    <mergeCell ref="G39:H39"/>
    <mergeCell ref="G40:H40"/>
    <mergeCell ref="G41:H41"/>
    <mergeCell ref="G32:H32"/>
    <mergeCell ref="G33:H33"/>
    <mergeCell ref="G34:H34"/>
    <mergeCell ref="G35:H35"/>
    <mergeCell ref="B36:B37"/>
    <mergeCell ref="D36:D37"/>
    <mergeCell ref="E36:E37"/>
    <mergeCell ref="F36:F37"/>
    <mergeCell ref="I26:I27"/>
    <mergeCell ref="J26:J27"/>
    <mergeCell ref="G28:H28"/>
    <mergeCell ref="G29:H29"/>
    <mergeCell ref="G30:H30"/>
    <mergeCell ref="G31:H31"/>
    <mergeCell ref="G24:H24"/>
    <mergeCell ref="G25:H25"/>
    <mergeCell ref="B26:B27"/>
    <mergeCell ref="D26:D27"/>
    <mergeCell ref="E26:E27"/>
    <mergeCell ref="F26:F27"/>
    <mergeCell ref="G18:H18"/>
    <mergeCell ref="G19:H19"/>
    <mergeCell ref="G20:H20"/>
    <mergeCell ref="G21:H21"/>
    <mergeCell ref="G22:H22"/>
    <mergeCell ref="G23:H23"/>
    <mergeCell ref="I12:I13"/>
    <mergeCell ref="J12:J13"/>
    <mergeCell ref="G14:H14"/>
    <mergeCell ref="G15:H15"/>
    <mergeCell ref="G16:H16"/>
    <mergeCell ref="G17:H17"/>
    <mergeCell ref="G9:H9"/>
    <mergeCell ref="G10:H10"/>
    <mergeCell ref="G11:H11"/>
    <mergeCell ref="B12:B13"/>
    <mergeCell ref="D12:D13"/>
    <mergeCell ref="E12:E13"/>
    <mergeCell ref="F12:F13"/>
    <mergeCell ref="B2:J2"/>
    <mergeCell ref="G4:H4"/>
    <mergeCell ref="G5:H5"/>
    <mergeCell ref="G6:H6"/>
    <mergeCell ref="G7:H7"/>
    <mergeCell ref="G8:H8"/>
  </mergeCells>
  <phoneticPr fontId="1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5"/>
  <sheetViews>
    <sheetView workbookViewId="0">
      <pane ySplit="4" topLeftCell="A59" activePane="bottomLeft" state="frozen"/>
      <selection pane="bottomLeft" activeCell="D94" sqref="D94"/>
    </sheetView>
  </sheetViews>
  <sheetFormatPr defaultRowHeight="11.25"/>
  <cols>
    <col min="1" max="1" width="1" customWidth="1"/>
    <col min="2" max="3" width="16.1640625" customWidth="1"/>
    <col min="4" max="4" width="54" customWidth="1"/>
    <col min="5" max="5" width="40.5" customWidth="1"/>
    <col min="6" max="6" width="34" customWidth="1"/>
    <col min="7" max="8" width="6.6640625" customWidth="1"/>
    <col min="9" max="10" width="12.83203125" customWidth="1"/>
    <col min="257" max="257" width="1" customWidth="1"/>
    <col min="258" max="259" width="16.1640625" customWidth="1"/>
    <col min="260" max="260" width="54" customWidth="1"/>
    <col min="261" max="261" width="40.5" customWidth="1"/>
    <col min="262" max="262" width="34" customWidth="1"/>
    <col min="263" max="264" width="6.6640625" customWidth="1"/>
    <col min="265" max="266" width="12.83203125" customWidth="1"/>
    <col min="513" max="513" width="1" customWidth="1"/>
    <col min="514" max="515" width="16.1640625" customWidth="1"/>
    <col min="516" max="516" width="54" customWidth="1"/>
    <col min="517" max="517" width="40.5" customWidth="1"/>
    <col min="518" max="518" width="34" customWidth="1"/>
    <col min="519" max="520" width="6.6640625" customWidth="1"/>
    <col min="521" max="522" width="12.83203125" customWidth="1"/>
    <col min="769" max="769" width="1" customWidth="1"/>
    <col min="770" max="771" width="16.1640625" customWidth="1"/>
    <col min="772" max="772" width="54" customWidth="1"/>
    <col min="773" max="773" width="40.5" customWidth="1"/>
    <col min="774" max="774" width="34" customWidth="1"/>
    <col min="775" max="776" width="6.6640625" customWidth="1"/>
    <col min="777" max="778" width="12.83203125" customWidth="1"/>
    <col min="1025" max="1025" width="1" customWidth="1"/>
    <col min="1026" max="1027" width="16.1640625" customWidth="1"/>
    <col min="1028" max="1028" width="54" customWidth="1"/>
    <col min="1029" max="1029" width="40.5" customWidth="1"/>
    <col min="1030" max="1030" width="34" customWidth="1"/>
    <col min="1031" max="1032" width="6.6640625" customWidth="1"/>
    <col min="1033" max="1034" width="12.83203125" customWidth="1"/>
    <col min="1281" max="1281" width="1" customWidth="1"/>
    <col min="1282" max="1283" width="16.1640625" customWidth="1"/>
    <col min="1284" max="1284" width="54" customWidth="1"/>
    <col min="1285" max="1285" width="40.5" customWidth="1"/>
    <col min="1286" max="1286" width="34" customWidth="1"/>
    <col min="1287" max="1288" width="6.6640625" customWidth="1"/>
    <col min="1289" max="1290" width="12.83203125" customWidth="1"/>
    <col min="1537" max="1537" width="1" customWidth="1"/>
    <col min="1538" max="1539" width="16.1640625" customWidth="1"/>
    <col min="1540" max="1540" width="54" customWidth="1"/>
    <col min="1541" max="1541" width="40.5" customWidth="1"/>
    <col min="1542" max="1542" width="34" customWidth="1"/>
    <col min="1543" max="1544" width="6.6640625" customWidth="1"/>
    <col min="1545" max="1546" width="12.83203125" customWidth="1"/>
    <col min="1793" max="1793" width="1" customWidth="1"/>
    <col min="1794" max="1795" width="16.1640625" customWidth="1"/>
    <col min="1796" max="1796" width="54" customWidth="1"/>
    <col min="1797" max="1797" width="40.5" customWidth="1"/>
    <col min="1798" max="1798" width="34" customWidth="1"/>
    <col min="1799" max="1800" width="6.6640625" customWidth="1"/>
    <col min="1801" max="1802" width="12.83203125" customWidth="1"/>
    <col min="2049" max="2049" width="1" customWidth="1"/>
    <col min="2050" max="2051" width="16.1640625" customWidth="1"/>
    <col min="2052" max="2052" width="54" customWidth="1"/>
    <col min="2053" max="2053" width="40.5" customWidth="1"/>
    <col min="2054" max="2054" width="34" customWidth="1"/>
    <col min="2055" max="2056" width="6.6640625" customWidth="1"/>
    <col min="2057" max="2058" width="12.83203125" customWidth="1"/>
    <col min="2305" max="2305" width="1" customWidth="1"/>
    <col min="2306" max="2307" width="16.1640625" customWidth="1"/>
    <col min="2308" max="2308" width="54" customWidth="1"/>
    <col min="2309" max="2309" width="40.5" customWidth="1"/>
    <col min="2310" max="2310" width="34" customWidth="1"/>
    <col min="2311" max="2312" width="6.6640625" customWidth="1"/>
    <col min="2313" max="2314" width="12.83203125" customWidth="1"/>
    <col min="2561" max="2561" width="1" customWidth="1"/>
    <col min="2562" max="2563" width="16.1640625" customWidth="1"/>
    <col min="2564" max="2564" width="54" customWidth="1"/>
    <col min="2565" max="2565" width="40.5" customWidth="1"/>
    <col min="2566" max="2566" width="34" customWidth="1"/>
    <col min="2567" max="2568" width="6.6640625" customWidth="1"/>
    <col min="2569" max="2570" width="12.83203125" customWidth="1"/>
    <col min="2817" max="2817" width="1" customWidth="1"/>
    <col min="2818" max="2819" width="16.1640625" customWidth="1"/>
    <col min="2820" max="2820" width="54" customWidth="1"/>
    <col min="2821" max="2821" width="40.5" customWidth="1"/>
    <col min="2822" max="2822" width="34" customWidth="1"/>
    <col min="2823" max="2824" width="6.6640625" customWidth="1"/>
    <col min="2825" max="2826" width="12.83203125" customWidth="1"/>
    <col min="3073" max="3073" width="1" customWidth="1"/>
    <col min="3074" max="3075" width="16.1640625" customWidth="1"/>
    <col min="3076" max="3076" width="54" customWidth="1"/>
    <col min="3077" max="3077" width="40.5" customWidth="1"/>
    <col min="3078" max="3078" width="34" customWidth="1"/>
    <col min="3079" max="3080" width="6.6640625" customWidth="1"/>
    <col min="3081" max="3082" width="12.83203125" customWidth="1"/>
    <col min="3329" max="3329" width="1" customWidth="1"/>
    <col min="3330" max="3331" width="16.1640625" customWidth="1"/>
    <col min="3332" max="3332" width="54" customWidth="1"/>
    <col min="3333" max="3333" width="40.5" customWidth="1"/>
    <col min="3334" max="3334" width="34" customWidth="1"/>
    <col min="3335" max="3336" width="6.6640625" customWidth="1"/>
    <col min="3337" max="3338" width="12.83203125" customWidth="1"/>
    <col min="3585" max="3585" width="1" customWidth="1"/>
    <col min="3586" max="3587" width="16.1640625" customWidth="1"/>
    <col min="3588" max="3588" width="54" customWidth="1"/>
    <col min="3589" max="3589" width="40.5" customWidth="1"/>
    <col min="3590" max="3590" width="34" customWidth="1"/>
    <col min="3591" max="3592" width="6.6640625" customWidth="1"/>
    <col min="3593" max="3594" width="12.83203125" customWidth="1"/>
    <col min="3841" max="3841" width="1" customWidth="1"/>
    <col min="3842" max="3843" width="16.1640625" customWidth="1"/>
    <col min="3844" max="3844" width="54" customWidth="1"/>
    <col min="3845" max="3845" width="40.5" customWidth="1"/>
    <col min="3846" max="3846" width="34" customWidth="1"/>
    <col min="3847" max="3848" width="6.6640625" customWidth="1"/>
    <col min="3849" max="3850" width="12.83203125" customWidth="1"/>
    <col min="4097" max="4097" width="1" customWidth="1"/>
    <col min="4098" max="4099" width="16.1640625" customWidth="1"/>
    <col min="4100" max="4100" width="54" customWidth="1"/>
    <col min="4101" max="4101" width="40.5" customWidth="1"/>
    <col min="4102" max="4102" width="34" customWidth="1"/>
    <col min="4103" max="4104" width="6.6640625" customWidth="1"/>
    <col min="4105" max="4106" width="12.83203125" customWidth="1"/>
    <col min="4353" max="4353" width="1" customWidth="1"/>
    <col min="4354" max="4355" width="16.1640625" customWidth="1"/>
    <col min="4356" max="4356" width="54" customWidth="1"/>
    <col min="4357" max="4357" width="40.5" customWidth="1"/>
    <col min="4358" max="4358" width="34" customWidth="1"/>
    <col min="4359" max="4360" width="6.6640625" customWidth="1"/>
    <col min="4361" max="4362" width="12.83203125" customWidth="1"/>
    <col min="4609" max="4609" width="1" customWidth="1"/>
    <col min="4610" max="4611" width="16.1640625" customWidth="1"/>
    <col min="4612" max="4612" width="54" customWidth="1"/>
    <col min="4613" max="4613" width="40.5" customWidth="1"/>
    <col min="4614" max="4614" width="34" customWidth="1"/>
    <col min="4615" max="4616" width="6.6640625" customWidth="1"/>
    <col min="4617" max="4618" width="12.83203125" customWidth="1"/>
    <col min="4865" max="4865" width="1" customWidth="1"/>
    <col min="4866" max="4867" width="16.1640625" customWidth="1"/>
    <col min="4868" max="4868" width="54" customWidth="1"/>
    <col min="4869" max="4869" width="40.5" customWidth="1"/>
    <col min="4870" max="4870" width="34" customWidth="1"/>
    <col min="4871" max="4872" width="6.6640625" customWidth="1"/>
    <col min="4873" max="4874" width="12.83203125" customWidth="1"/>
    <col min="5121" max="5121" width="1" customWidth="1"/>
    <col min="5122" max="5123" width="16.1640625" customWidth="1"/>
    <col min="5124" max="5124" width="54" customWidth="1"/>
    <col min="5125" max="5125" width="40.5" customWidth="1"/>
    <col min="5126" max="5126" width="34" customWidth="1"/>
    <col min="5127" max="5128" width="6.6640625" customWidth="1"/>
    <col min="5129" max="5130" width="12.83203125" customWidth="1"/>
    <col min="5377" max="5377" width="1" customWidth="1"/>
    <col min="5378" max="5379" width="16.1640625" customWidth="1"/>
    <col min="5380" max="5380" width="54" customWidth="1"/>
    <col min="5381" max="5381" width="40.5" customWidth="1"/>
    <col min="5382" max="5382" width="34" customWidth="1"/>
    <col min="5383" max="5384" width="6.6640625" customWidth="1"/>
    <col min="5385" max="5386" width="12.83203125" customWidth="1"/>
    <col min="5633" max="5633" width="1" customWidth="1"/>
    <col min="5634" max="5635" width="16.1640625" customWidth="1"/>
    <col min="5636" max="5636" width="54" customWidth="1"/>
    <col min="5637" max="5637" width="40.5" customWidth="1"/>
    <col min="5638" max="5638" width="34" customWidth="1"/>
    <col min="5639" max="5640" width="6.6640625" customWidth="1"/>
    <col min="5641" max="5642" width="12.83203125" customWidth="1"/>
    <col min="5889" max="5889" width="1" customWidth="1"/>
    <col min="5890" max="5891" width="16.1640625" customWidth="1"/>
    <col min="5892" max="5892" width="54" customWidth="1"/>
    <col min="5893" max="5893" width="40.5" customWidth="1"/>
    <col min="5894" max="5894" width="34" customWidth="1"/>
    <col min="5895" max="5896" width="6.6640625" customWidth="1"/>
    <col min="5897" max="5898" width="12.83203125" customWidth="1"/>
    <col min="6145" max="6145" width="1" customWidth="1"/>
    <col min="6146" max="6147" width="16.1640625" customWidth="1"/>
    <col min="6148" max="6148" width="54" customWidth="1"/>
    <col min="6149" max="6149" width="40.5" customWidth="1"/>
    <col min="6150" max="6150" width="34" customWidth="1"/>
    <col min="6151" max="6152" width="6.6640625" customWidth="1"/>
    <col min="6153" max="6154" width="12.83203125" customWidth="1"/>
    <col min="6401" max="6401" width="1" customWidth="1"/>
    <col min="6402" max="6403" width="16.1640625" customWidth="1"/>
    <col min="6404" max="6404" width="54" customWidth="1"/>
    <col min="6405" max="6405" width="40.5" customWidth="1"/>
    <col min="6406" max="6406" width="34" customWidth="1"/>
    <col min="6407" max="6408" width="6.6640625" customWidth="1"/>
    <col min="6409" max="6410" width="12.83203125" customWidth="1"/>
    <col min="6657" max="6657" width="1" customWidth="1"/>
    <col min="6658" max="6659" width="16.1640625" customWidth="1"/>
    <col min="6660" max="6660" width="54" customWidth="1"/>
    <col min="6661" max="6661" width="40.5" customWidth="1"/>
    <col min="6662" max="6662" width="34" customWidth="1"/>
    <col min="6663" max="6664" width="6.6640625" customWidth="1"/>
    <col min="6665" max="6666" width="12.83203125" customWidth="1"/>
    <col min="6913" max="6913" width="1" customWidth="1"/>
    <col min="6914" max="6915" width="16.1640625" customWidth="1"/>
    <col min="6916" max="6916" width="54" customWidth="1"/>
    <col min="6917" max="6917" width="40.5" customWidth="1"/>
    <col min="6918" max="6918" width="34" customWidth="1"/>
    <col min="6919" max="6920" width="6.6640625" customWidth="1"/>
    <col min="6921" max="6922" width="12.83203125" customWidth="1"/>
    <col min="7169" max="7169" width="1" customWidth="1"/>
    <col min="7170" max="7171" width="16.1640625" customWidth="1"/>
    <col min="7172" max="7172" width="54" customWidth="1"/>
    <col min="7173" max="7173" width="40.5" customWidth="1"/>
    <col min="7174" max="7174" width="34" customWidth="1"/>
    <col min="7175" max="7176" width="6.6640625" customWidth="1"/>
    <col min="7177" max="7178" width="12.83203125" customWidth="1"/>
    <col min="7425" max="7425" width="1" customWidth="1"/>
    <col min="7426" max="7427" width="16.1640625" customWidth="1"/>
    <col min="7428" max="7428" width="54" customWidth="1"/>
    <col min="7429" max="7429" width="40.5" customWidth="1"/>
    <col min="7430" max="7430" width="34" customWidth="1"/>
    <col min="7431" max="7432" width="6.6640625" customWidth="1"/>
    <col min="7433" max="7434" width="12.83203125" customWidth="1"/>
    <col min="7681" max="7681" width="1" customWidth="1"/>
    <col min="7682" max="7683" width="16.1640625" customWidth="1"/>
    <col min="7684" max="7684" width="54" customWidth="1"/>
    <col min="7685" max="7685" width="40.5" customWidth="1"/>
    <col min="7686" max="7686" width="34" customWidth="1"/>
    <col min="7687" max="7688" width="6.6640625" customWidth="1"/>
    <col min="7689" max="7690" width="12.83203125" customWidth="1"/>
    <col min="7937" max="7937" width="1" customWidth="1"/>
    <col min="7938" max="7939" width="16.1640625" customWidth="1"/>
    <col min="7940" max="7940" width="54" customWidth="1"/>
    <col min="7941" max="7941" width="40.5" customWidth="1"/>
    <col min="7942" max="7942" width="34" customWidth="1"/>
    <col min="7943" max="7944" width="6.6640625" customWidth="1"/>
    <col min="7945" max="7946" width="12.83203125" customWidth="1"/>
    <col min="8193" max="8193" width="1" customWidth="1"/>
    <col min="8194" max="8195" width="16.1640625" customWidth="1"/>
    <col min="8196" max="8196" width="54" customWidth="1"/>
    <col min="8197" max="8197" width="40.5" customWidth="1"/>
    <col min="8198" max="8198" width="34" customWidth="1"/>
    <col min="8199" max="8200" width="6.6640625" customWidth="1"/>
    <col min="8201" max="8202" width="12.83203125" customWidth="1"/>
    <col min="8449" max="8449" width="1" customWidth="1"/>
    <col min="8450" max="8451" width="16.1640625" customWidth="1"/>
    <col min="8452" max="8452" width="54" customWidth="1"/>
    <col min="8453" max="8453" width="40.5" customWidth="1"/>
    <col min="8454" max="8454" width="34" customWidth="1"/>
    <col min="8455" max="8456" width="6.6640625" customWidth="1"/>
    <col min="8457" max="8458" width="12.83203125" customWidth="1"/>
    <col min="8705" max="8705" width="1" customWidth="1"/>
    <col min="8706" max="8707" width="16.1640625" customWidth="1"/>
    <col min="8708" max="8708" width="54" customWidth="1"/>
    <col min="8709" max="8709" width="40.5" customWidth="1"/>
    <col min="8710" max="8710" width="34" customWidth="1"/>
    <col min="8711" max="8712" width="6.6640625" customWidth="1"/>
    <col min="8713" max="8714" width="12.83203125" customWidth="1"/>
    <col min="8961" max="8961" width="1" customWidth="1"/>
    <col min="8962" max="8963" width="16.1640625" customWidth="1"/>
    <col min="8964" max="8964" width="54" customWidth="1"/>
    <col min="8965" max="8965" width="40.5" customWidth="1"/>
    <col min="8966" max="8966" width="34" customWidth="1"/>
    <col min="8967" max="8968" width="6.6640625" customWidth="1"/>
    <col min="8969" max="8970" width="12.83203125" customWidth="1"/>
    <col min="9217" max="9217" width="1" customWidth="1"/>
    <col min="9218" max="9219" width="16.1640625" customWidth="1"/>
    <col min="9220" max="9220" width="54" customWidth="1"/>
    <col min="9221" max="9221" width="40.5" customWidth="1"/>
    <col min="9222" max="9222" width="34" customWidth="1"/>
    <col min="9223" max="9224" width="6.6640625" customWidth="1"/>
    <col min="9225" max="9226" width="12.83203125" customWidth="1"/>
    <col min="9473" max="9473" width="1" customWidth="1"/>
    <col min="9474" max="9475" width="16.1640625" customWidth="1"/>
    <col min="9476" max="9476" width="54" customWidth="1"/>
    <col min="9477" max="9477" width="40.5" customWidth="1"/>
    <col min="9478" max="9478" width="34" customWidth="1"/>
    <col min="9479" max="9480" width="6.6640625" customWidth="1"/>
    <col min="9481" max="9482" width="12.83203125" customWidth="1"/>
    <col min="9729" max="9729" width="1" customWidth="1"/>
    <col min="9730" max="9731" width="16.1640625" customWidth="1"/>
    <col min="9732" max="9732" width="54" customWidth="1"/>
    <col min="9733" max="9733" width="40.5" customWidth="1"/>
    <col min="9734" max="9734" width="34" customWidth="1"/>
    <col min="9735" max="9736" width="6.6640625" customWidth="1"/>
    <col min="9737" max="9738" width="12.83203125" customWidth="1"/>
    <col min="9985" max="9985" width="1" customWidth="1"/>
    <col min="9986" max="9987" width="16.1640625" customWidth="1"/>
    <col min="9988" max="9988" width="54" customWidth="1"/>
    <col min="9989" max="9989" width="40.5" customWidth="1"/>
    <col min="9990" max="9990" width="34" customWidth="1"/>
    <col min="9991" max="9992" width="6.6640625" customWidth="1"/>
    <col min="9993" max="9994" width="12.83203125" customWidth="1"/>
    <col min="10241" max="10241" width="1" customWidth="1"/>
    <col min="10242" max="10243" width="16.1640625" customWidth="1"/>
    <col min="10244" max="10244" width="54" customWidth="1"/>
    <col min="10245" max="10245" width="40.5" customWidth="1"/>
    <col min="10246" max="10246" width="34" customWidth="1"/>
    <col min="10247" max="10248" width="6.6640625" customWidth="1"/>
    <col min="10249" max="10250" width="12.83203125" customWidth="1"/>
    <col min="10497" max="10497" width="1" customWidth="1"/>
    <col min="10498" max="10499" width="16.1640625" customWidth="1"/>
    <col min="10500" max="10500" width="54" customWidth="1"/>
    <col min="10501" max="10501" width="40.5" customWidth="1"/>
    <col min="10502" max="10502" width="34" customWidth="1"/>
    <col min="10503" max="10504" width="6.6640625" customWidth="1"/>
    <col min="10505" max="10506" width="12.83203125" customWidth="1"/>
    <col min="10753" max="10753" width="1" customWidth="1"/>
    <col min="10754" max="10755" width="16.1640625" customWidth="1"/>
    <col min="10756" max="10756" width="54" customWidth="1"/>
    <col min="10757" max="10757" width="40.5" customWidth="1"/>
    <col min="10758" max="10758" width="34" customWidth="1"/>
    <col min="10759" max="10760" width="6.6640625" customWidth="1"/>
    <col min="10761" max="10762" width="12.83203125" customWidth="1"/>
    <col min="11009" max="11009" width="1" customWidth="1"/>
    <col min="11010" max="11011" width="16.1640625" customWidth="1"/>
    <col min="11012" max="11012" width="54" customWidth="1"/>
    <col min="11013" max="11013" width="40.5" customWidth="1"/>
    <col min="11014" max="11014" width="34" customWidth="1"/>
    <col min="11015" max="11016" width="6.6640625" customWidth="1"/>
    <col min="11017" max="11018" width="12.83203125" customWidth="1"/>
    <col min="11265" max="11265" width="1" customWidth="1"/>
    <col min="11266" max="11267" width="16.1640625" customWidth="1"/>
    <col min="11268" max="11268" width="54" customWidth="1"/>
    <col min="11269" max="11269" width="40.5" customWidth="1"/>
    <col min="11270" max="11270" width="34" customWidth="1"/>
    <col min="11271" max="11272" width="6.6640625" customWidth="1"/>
    <col min="11273" max="11274" width="12.83203125" customWidth="1"/>
    <col min="11521" max="11521" width="1" customWidth="1"/>
    <col min="11522" max="11523" width="16.1640625" customWidth="1"/>
    <col min="11524" max="11524" width="54" customWidth="1"/>
    <col min="11525" max="11525" width="40.5" customWidth="1"/>
    <col min="11526" max="11526" width="34" customWidth="1"/>
    <col min="11527" max="11528" width="6.6640625" customWidth="1"/>
    <col min="11529" max="11530" width="12.83203125" customWidth="1"/>
    <col min="11777" max="11777" width="1" customWidth="1"/>
    <col min="11778" max="11779" width="16.1640625" customWidth="1"/>
    <col min="11780" max="11780" width="54" customWidth="1"/>
    <col min="11781" max="11781" width="40.5" customWidth="1"/>
    <col min="11782" max="11782" width="34" customWidth="1"/>
    <col min="11783" max="11784" width="6.6640625" customWidth="1"/>
    <col min="11785" max="11786" width="12.83203125" customWidth="1"/>
    <col min="12033" max="12033" width="1" customWidth="1"/>
    <col min="12034" max="12035" width="16.1640625" customWidth="1"/>
    <col min="12036" max="12036" width="54" customWidth="1"/>
    <col min="12037" max="12037" width="40.5" customWidth="1"/>
    <col min="12038" max="12038" width="34" customWidth="1"/>
    <col min="12039" max="12040" width="6.6640625" customWidth="1"/>
    <col min="12041" max="12042" width="12.83203125" customWidth="1"/>
    <col min="12289" max="12289" width="1" customWidth="1"/>
    <col min="12290" max="12291" width="16.1640625" customWidth="1"/>
    <col min="12292" max="12292" width="54" customWidth="1"/>
    <col min="12293" max="12293" width="40.5" customWidth="1"/>
    <col min="12294" max="12294" width="34" customWidth="1"/>
    <col min="12295" max="12296" width="6.6640625" customWidth="1"/>
    <col min="12297" max="12298" width="12.83203125" customWidth="1"/>
    <col min="12545" max="12545" width="1" customWidth="1"/>
    <col min="12546" max="12547" width="16.1640625" customWidth="1"/>
    <col min="12548" max="12548" width="54" customWidth="1"/>
    <col min="12549" max="12549" width="40.5" customWidth="1"/>
    <col min="12550" max="12550" width="34" customWidth="1"/>
    <col min="12551" max="12552" width="6.6640625" customWidth="1"/>
    <col min="12553" max="12554" width="12.83203125" customWidth="1"/>
    <col min="12801" max="12801" width="1" customWidth="1"/>
    <col min="12802" max="12803" width="16.1640625" customWidth="1"/>
    <col min="12804" max="12804" width="54" customWidth="1"/>
    <col min="12805" max="12805" width="40.5" customWidth="1"/>
    <col min="12806" max="12806" width="34" customWidth="1"/>
    <col min="12807" max="12808" width="6.6640625" customWidth="1"/>
    <col min="12809" max="12810" width="12.83203125" customWidth="1"/>
    <col min="13057" max="13057" width="1" customWidth="1"/>
    <col min="13058" max="13059" width="16.1640625" customWidth="1"/>
    <col min="13060" max="13060" width="54" customWidth="1"/>
    <col min="13061" max="13061" width="40.5" customWidth="1"/>
    <col min="13062" max="13062" width="34" customWidth="1"/>
    <col min="13063" max="13064" width="6.6640625" customWidth="1"/>
    <col min="13065" max="13066" width="12.83203125" customWidth="1"/>
    <col min="13313" max="13313" width="1" customWidth="1"/>
    <col min="13314" max="13315" width="16.1640625" customWidth="1"/>
    <col min="13316" max="13316" width="54" customWidth="1"/>
    <col min="13317" max="13317" width="40.5" customWidth="1"/>
    <col min="13318" max="13318" width="34" customWidth="1"/>
    <col min="13319" max="13320" width="6.6640625" customWidth="1"/>
    <col min="13321" max="13322" width="12.83203125" customWidth="1"/>
    <col min="13569" max="13569" width="1" customWidth="1"/>
    <col min="13570" max="13571" width="16.1640625" customWidth="1"/>
    <col min="13572" max="13572" width="54" customWidth="1"/>
    <col min="13573" max="13573" width="40.5" customWidth="1"/>
    <col min="13574" max="13574" width="34" customWidth="1"/>
    <col min="13575" max="13576" width="6.6640625" customWidth="1"/>
    <col min="13577" max="13578" width="12.83203125" customWidth="1"/>
    <col min="13825" max="13825" width="1" customWidth="1"/>
    <col min="13826" max="13827" width="16.1640625" customWidth="1"/>
    <col min="13828" max="13828" width="54" customWidth="1"/>
    <col min="13829" max="13829" width="40.5" customWidth="1"/>
    <col min="13830" max="13830" width="34" customWidth="1"/>
    <col min="13831" max="13832" width="6.6640625" customWidth="1"/>
    <col min="13833" max="13834" width="12.83203125" customWidth="1"/>
    <col min="14081" max="14081" width="1" customWidth="1"/>
    <col min="14082" max="14083" width="16.1640625" customWidth="1"/>
    <col min="14084" max="14084" width="54" customWidth="1"/>
    <col min="14085" max="14085" width="40.5" customWidth="1"/>
    <col min="14086" max="14086" width="34" customWidth="1"/>
    <col min="14087" max="14088" width="6.6640625" customWidth="1"/>
    <col min="14089" max="14090" width="12.83203125" customWidth="1"/>
    <col min="14337" max="14337" width="1" customWidth="1"/>
    <col min="14338" max="14339" width="16.1640625" customWidth="1"/>
    <col min="14340" max="14340" width="54" customWidth="1"/>
    <col min="14341" max="14341" width="40.5" customWidth="1"/>
    <col min="14342" max="14342" width="34" customWidth="1"/>
    <col min="14343" max="14344" width="6.6640625" customWidth="1"/>
    <col min="14345" max="14346" width="12.83203125" customWidth="1"/>
    <col min="14593" max="14593" width="1" customWidth="1"/>
    <col min="14594" max="14595" width="16.1640625" customWidth="1"/>
    <col min="14596" max="14596" width="54" customWidth="1"/>
    <col min="14597" max="14597" width="40.5" customWidth="1"/>
    <col min="14598" max="14598" width="34" customWidth="1"/>
    <col min="14599" max="14600" width="6.6640625" customWidth="1"/>
    <col min="14601" max="14602" width="12.83203125" customWidth="1"/>
    <col min="14849" max="14849" width="1" customWidth="1"/>
    <col min="14850" max="14851" width="16.1640625" customWidth="1"/>
    <col min="14852" max="14852" width="54" customWidth="1"/>
    <col min="14853" max="14853" width="40.5" customWidth="1"/>
    <col min="14854" max="14854" width="34" customWidth="1"/>
    <col min="14855" max="14856" width="6.6640625" customWidth="1"/>
    <col min="14857" max="14858" width="12.83203125" customWidth="1"/>
    <col min="15105" max="15105" width="1" customWidth="1"/>
    <col min="15106" max="15107" width="16.1640625" customWidth="1"/>
    <col min="15108" max="15108" width="54" customWidth="1"/>
    <col min="15109" max="15109" width="40.5" customWidth="1"/>
    <col min="15110" max="15110" width="34" customWidth="1"/>
    <col min="15111" max="15112" width="6.6640625" customWidth="1"/>
    <col min="15113" max="15114" width="12.83203125" customWidth="1"/>
    <col min="15361" max="15361" width="1" customWidth="1"/>
    <col min="15362" max="15363" width="16.1640625" customWidth="1"/>
    <col min="15364" max="15364" width="54" customWidth="1"/>
    <col min="15365" max="15365" width="40.5" customWidth="1"/>
    <col min="15366" max="15366" width="34" customWidth="1"/>
    <col min="15367" max="15368" width="6.6640625" customWidth="1"/>
    <col min="15369" max="15370" width="12.83203125" customWidth="1"/>
    <col min="15617" max="15617" width="1" customWidth="1"/>
    <col min="15618" max="15619" width="16.1640625" customWidth="1"/>
    <col min="15620" max="15620" width="54" customWidth="1"/>
    <col min="15621" max="15621" width="40.5" customWidth="1"/>
    <col min="15622" max="15622" width="34" customWidth="1"/>
    <col min="15623" max="15624" width="6.6640625" customWidth="1"/>
    <col min="15625" max="15626" width="12.83203125" customWidth="1"/>
    <col min="15873" max="15873" width="1" customWidth="1"/>
    <col min="15874" max="15875" width="16.1640625" customWidth="1"/>
    <col min="15876" max="15876" width="54" customWidth="1"/>
    <col min="15877" max="15877" width="40.5" customWidth="1"/>
    <col min="15878" max="15878" width="34" customWidth="1"/>
    <col min="15879" max="15880" width="6.6640625" customWidth="1"/>
    <col min="15881" max="15882" width="12.83203125" customWidth="1"/>
    <col min="16129" max="16129" width="1" customWidth="1"/>
    <col min="16130" max="16131" width="16.1640625" customWidth="1"/>
    <col min="16132" max="16132" width="54" customWidth="1"/>
    <col min="16133" max="16133" width="40.5" customWidth="1"/>
    <col min="16134" max="16134" width="34" customWidth="1"/>
    <col min="16135" max="16136" width="6.6640625" customWidth="1"/>
    <col min="16137" max="16138" width="12.83203125" customWidth="1"/>
  </cols>
  <sheetData>
    <row r="1" spans="1:10" ht="13.5">
      <c r="A1" s="622"/>
      <c r="B1" s="622"/>
      <c r="C1" s="622"/>
      <c r="D1" s="622"/>
      <c r="E1" s="622"/>
      <c r="F1" s="623"/>
      <c r="G1" s="622"/>
      <c r="H1" s="622"/>
      <c r="I1" s="622"/>
      <c r="J1" s="622"/>
    </row>
    <row r="2" spans="1:10" ht="20.25" customHeight="1">
      <c r="A2" s="622"/>
      <c r="B2" s="478" t="s">
        <v>1613</v>
      </c>
      <c r="C2" s="478"/>
      <c r="D2" s="478"/>
      <c r="E2" s="478"/>
      <c r="F2" s="478"/>
      <c r="G2" s="478"/>
      <c r="H2" s="478"/>
      <c r="I2" s="478"/>
      <c r="J2" s="478"/>
    </row>
    <row r="3" spans="1:10" ht="20.25" customHeight="1">
      <c r="A3" s="622"/>
      <c r="B3" s="624"/>
      <c r="C3" s="624"/>
      <c r="D3" s="624"/>
      <c r="E3" s="624"/>
      <c r="F3" s="625"/>
      <c r="G3" s="624"/>
      <c r="H3" s="624"/>
      <c r="I3" s="626"/>
      <c r="J3" s="482" t="s">
        <v>1614</v>
      </c>
    </row>
    <row r="4" spans="1:10" ht="19.5" customHeight="1">
      <c r="A4" s="622"/>
      <c r="B4" s="627" t="s">
        <v>1615</v>
      </c>
      <c r="C4" s="628" t="s">
        <v>1616</v>
      </c>
      <c r="D4" s="627" t="s">
        <v>1617</v>
      </c>
      <c r="E4" s="627" t="s">
        <v>1618</v>
      </c>
      <c r="F4" s="629" t="s">
        <v>1619</v>
      </c>
      <c r="G4" s="630" t="s">
        <v>1620</v>
      </c>
      <c r="H4" s="631"/>
      <c r="I4" s="628" t="s">
        <v>1621</v>
      </c>
      <c r="J4" s="627" t="s">
        <v>1622</v>
      </c>
    </row>
    <row r="5" spans="1:10" ht="19.5" customHeight="1">
      <c r="A5" s="622"/>
      <c r="B5" s="632">
        <v>44931</v>
      </c>
      <c r="C5" s="88" t="s">
        <v>1623</v>
      </c>
      <c r="D5" s="633" t="s">
        <v>1624</v>
      </c>
      <c r="E5" s="86" t="s">
        <v>1625</v>
      </c>
      <c r="F5" s="634" t="s">
        <v>1626</v>
      </c>
      <c r="G5" s="635" t="s">
        <v>1627</v>
      </c>
      <c r="H5" s="636"/>
      <c r="I5" s="637">
        <v>4</v>
      </c>
      <c r="J5" s="118">
        <v>55000</v>
      </c>
    </row>
    <row r="6" spans="1:10" ht="19.5" customHeight="1">
      <c r="A6" s="622"/>
      <c r="B6" s="638">
        <v>44937</v>
      </c>
      <c r="C6" s="89" t="s">
        <v>1628</v>
      </c>
      <c r="D6" s="100" t="s">
        <v>1629</v>
      </c>
      <c r="E6" s="86" t="s">
        <v>1630</v>
      </c>
      <c r="F6" s="634" t="s">
        <v>1626</v>
      </c>
      <c r="G6" s="600" t="s">
        <v>1627</v>
      </c>
      <c r="H6" s="601"/>
      <c r="I6" s="637">
        <v>4</v>
      </c>
      <c r="J6" s="119">
        <v>80000</v>
      </c>
    </row>
    <row r="7" spans="1:10" ht="19.5" customHeight="1">
      <c r="A7" s="622"/>
      <c r="B7" s="639">
        <v>44939</v>
      </c>
      <c r="C7" s="90" t="s">
        <v>1631</v>
      </c>
      <c r="D7" s="101" t="s">
        <v>1632</v>
      </c>
      <c r="E7" s="86" t="s">
        <v>1633</v>
      </c>
      <c r="F7" s="634" t="s">
        <v>1634</v>
      </c>
      <c r="G7" s="600" t="s">
        <v>1627</v>
      </c>
      <c r="H7" s="601"/>
      <c r="I7" s="637">
        <v>23</v>
      </c>
      <c r="J7" s="120">
        <v>662400</v>
      </c>
    </row>
    <row r="8" spans="1:10" ht="19.5" customHeight="1">
      <c r="A8" s="622"/>
      <c r="B8" s="640" t="s">
        <v>1635</v>
      </c>
      <c r="C8" s="641"/>
      <c r="D8" s="642"/>
      <c r="E8" s="643"/>
      <c r="F8" s="644"/>
      <c r="G8" s="645" t="s">
        <v>1636</v>
      </c>
      <c r="H8" s="646">
        <v>3</v>
      </c>
      <c r="I8" s="647">
        <f>SUM(I5:I7)</f>
        <v>31</v>
      </c>
      <c r="J8" s="648">
        <f>SUM(J5:J7)</f>
        <v>797400</v>
      </c>
    </row>
    <row r="9" spans="1:10" ht="19.5" customHeight="1">
      <c r="A9" s="622"/>
      <c r="B9" s="649"/>
      <c r="C9" s="650"/>
      <c r="D9" s="651"/>
      <c r="E9" s="652"/>
      <c r="F9" s="653"/>
      <c r="G9" s="654" t="s">
        <v>1637</v>
      </c>
      <c r="H9" s="655">
        <v>0</v>
      </c>
      <c r="I9" s="656"/>
      <c r="J9" s="657"/>
    </row>
    <row r="10" spans="1:10" s="664" customFormat="1" ht="19.5" customHeight="1">
      <c r="A10" s="658"/>
      <c r="B10" s="659">
        <v>44974</v>
      </c>
      <c r="C10" s="660" t="s">
        <v>1638</v>
      </c>
      <c r="D10" s="111" t="s">
        <v>1639</v>
      </c>
      <c r="E10" s="661" t="s">
        <v>1640</v>
      </c>
      <c r="F10" s="660" t="s">
        <v>1641</v>
      </c>
      <c r="G10" s="635" t="s">
        <v>1627</v>
      </c>
      <c r="H10" s="636"/>
      <c r="I10" s="662">
        <v>3</v>
      </c>
      <c r="J10" s="663">
        <v>50900</v>
      </c>
    </row>
    <row r="11" spans="1:10" s="664" customFormat="1" ht="19.5" customHeight="1">
      <c r="A11" s="658"/>
      <c r="B11" s="665">
        <v>44974</v>
      </c>
      <c r="C11" s="123" t="s">
        <v>1642</v>
      </c>
      <c r="D11" s="666" t="s">
        <v>1643</v>
      </c>
      <c r="E11" s="667" t="s">
        <v>1644</v>
      </c>
      <c r="F11" s="123" t="s">
        <v>1645</v>
      </c>
      <c r="G11" s="600" t="s">
        <v>1627</v>
      </c>
      <c r="H11" s="601"/>
      <c r="I11" s="668">
        <v>10</v>
      </c>
      <c r="J11" s="669">
        <v>300000</v>
      </c>
    </row>
    <row r="12" spans="1:10" s="664" customFormat="1" ht="19.5" customHeight="1">
      <c r="A12" s="658"/>
      <c r="B12" s="665">
        <v>44979</v>
      </c>
      <c r="C12" s="123" t="s">
        <v>1646</v>
      </c>
      <c r="D12" s="666" t="s">
        <v>1639</v>
      </c>
      <c r="E12" s="667" t="s">
        <v>1640</v>
      </c>
      <c r="F12" s="123" t="s">
        <v>1641</v>
      </c>
      <c r="G12" s="600" t="s">
        <v>1627</v>
      </c>
      <c r="H12" s="601"/>
      <c r="I12" s="668">
        <v>3</v>
      </c>
      <c r="J12" s="669">
        <v>44400</v>
      </c>
    </row>
    <row r="13" spans="1:10" s="664" customFormat="1" ht="19.5" customHeight="1">
      <c r="A13" s="658"/>
      <c r="B13" s="670">
        <v>44981</v>
      </c>
      <c r="C13" s="671" t="s">
        <v>1647</v>
      </c>
      <c r="D13" s="672" t="s">
        <v>1648</v>
      </c>
      <c r="E13" s="673" t="s">
        <v>1649</v>
      </c>
      <c r="F13" s="674" t="s">
        <v>1626</v>
      </c>
      <c r="G13" s="675" t="s">
        <v>1627</v>
      </c>
      <c r="H13" s="676"/>
      <c r="I13" s="668">
        <v>3</v>
      </c>
      <c r="J13" s="677">
        <v>60000</v>
      </c>
    </row>
    <row r="14" spans="1:10" ht="19.5" customHeight="1">
      <c r="A14" s="622"/>
      <c r="B14" s="640" t="s">
        <v>1650</v>
      </c>
      <c r="C14" s="641"/>
      <c r="D14" s="640"/>
      <c r="E14" s="678"/>
      <c r="F14" s="679"/>
      <c r="G14" s="680" t="s">
        <v>1636</v>
      </c>
      <c r="H14" s="681">
        <v>4</v>
      </c>
      <c r="I14" s="682">
        <f>SUM(I10:I13)</f>
        <v>19</v>
      </c>
      <c r="J14" s="648">
        <f>SUM(J10:J13)</f>
        <v>455300</v>
      </c>
    </row>
    <row r="15" spans="1:10" ht="19.5" customHeight="1">
      <c r="A15" s="622"/>
      <c r="B15" s="683"/>
      <c r="C15" s="684"/>
      <c r="D15" s="683"/>
      <c r="E15" s="685"/>
      <c r="F15" s="686"/>
      <c r="G15" s="687" t="s">
        <v>1637</v>
      </c>
      <c r="H15" s="688">
        <v>0</v>
      </c>
      <c r="I15" s="689"/>
      <c r="J15" s="657"/>
    </row>
    <row r="16" spans="1:10" ht="19.5" customHeight="1">
      <c r="A16" s="622"/>
      <c r="B16" s="670">
        <v>45008</v>
      </c>
      <c r="C16" s="399" t="s">
        <v>1651</v>
      </c>
      <c r="D16" s="672" t="s">
        <v>1648</v>
      </c>
      <c r="E16" s="673" t="s">
        <v>1652</v>
      </c>
      <c r="F16" s="674" t="s">
        <v>1626</v>
      </c>
      <c r="G16" s="675" t="s">
        <v>1627</v>
      </c>
      <c r="H16" s="676"/>
      <c r="I16" s="668">
        <v>3</v>
      </c>
      <c r="J16" s="677">
        <v>64500</v>
      </c>
    </row>
    <row r="17" spans="1:10" ht="19.5" customHeight="1">
      <c r="A17" s="622"/>
      <c r="B17" s="640" t="s">
        <v>1653</v>
      </c>
      <c r="C17" s="641"/>
      <c r="D17" s="640"/>
      <c r="E17" s="678"/>
      <c r="F17" s="679"/>
      <c r="G17" s="680" t="s">
        <v>1636</v>
      </c>
      <c r="H17" s="681">
        <v>1</v>
      </c>
      <c r="I17" s="682">
        <f>SUM(I16)</f>
        <v>3</v>
      </c>
      <c r="J17" s="648">
        <f>SUM(J16)</f>
        <v>64500</v>
      </c>
    </row>
    <row r="18" spans="1:10" ht="19.5" customHeight="1">
      <c r="A18" s="622"/>
      <c r="B18" s="649"/>
      <c r="C18" s="650"/>
      <c r="D18" s="649"/>
      <c r="E18" s="690"/>
      <c r="F18" s="691"/>
      <c r="G18" s="680" t="s">
        <v>1637</v>
      </c>
      <c r="H18" s="681">
        <v>0</v>
      </c>
      <c r="I18" s="692"/>
      <c r="J18" s="693"/>
    </row>
    <row r="19" spans="1:10" ht="19.5" customHeight="1">
      <c r="A19" s="622"/>
      <c r="B19" s="659">
        <v>45022</v>
      </c>
      <c r="C19" s="660" t="s">
        <v>1654</v>
      </c>
      <c r="D19" s="694" t="s">
        <v>1655</v>
      </c>
      <c r="E19" s="695" t="s">
        <v>1656</v>
      </c>
      <c r="F19" s="696" t="s">
        <v>1657</v>
      </c>
      <c r="G19" s="635" t="s">
        <v>1627</v>
      </c>
      <c r="H19" s="636"/>
      <c r="I19" s="660">
        <v>3</v>
      </c>
      <c r="J19" s="697">
        <v>15500</v>
      </c>
    </row>
    <row r="20" spans="1:10" s="701" customFormat="1" ht="19.5" customHeight="1">
      <c r="A20" s="698"/>
      <c r="B20" s="665">
        <v>45026</v>
      </c>
      <c r="C20" s="123" t="s">
        <v>1658</v>
      </c>
      <c r="D20" s="666" t="s">
        <v>1659</v>
      </c>
      <c r="E20" s="184" t="s">
        <v>1660</v>
      </c>
      <c r="F20" s="699" t="s">
        <v>1661</v>
      </c>
      <c r="G20" s="600" t="s">
        <v>1627</v>
      </c>
      <c r="H20" s="601"/>
      <c r="I20" s="123">
        <v>6</v>
      </c>
      <c r="J20" s="700">
        <v>113000</v>
      </c>
    </row>
    <row r="21" spans="1:10" ht="19.5" customHeight="1">
      <c r="A21" s="622"/>
      <c r="B21" s="665">
        <v>45037</v>
      </c>
      <c r="C21" s="123" t="s">
        <v>1662</v>
      </c>
      <c r="D21" s="666" t="s">
        <v>1663</v>
      </c>
      <c r="E21" s="184" t="s">
        <v>1664</v>
      </c>
      <c r="F21" s="699" t="s">
        <v>1657</v>
      </c>
      <c r="G21" s="600" t="s">
        <v>1627</v>
      </c>
      <c r="H21" s="601"/>
      <c r="I21" s="123">
        <v>7</v>
      </c>
      <c r="J21" s="700">
        <v>154900</v>
      </c>
    </row>
    <row r="22" spans="1:10" ht="19.5" customHeight="1">
      <c r="A22" s="622"/>
      <c r="B22" s="670">
        <v>45040</v>
      </c>
      <c r="C22" s="671" t="s">
        <v>1665</v>
      </c>
      <c r="D22" s="672" t="s">
        <v>1659</v>
      </c>
      <c r="E22" s="702" t="s">
        <v>1666</v>
      </c>
      <c r="F22" s="674" t="s">
        <v>1661</v>
      </c>
      <c r="G22" s="675" t="s">
        <v>1627</v>
      </c>
      <c r="H22" s="676"/>
      <c r="I22" s="671">
        <v>6</v>
      </c>
      <c r="J22" s="703">
        <v>68000</v>
      </c>
    </row>
    <row r="23" spans="1:10" ht="19.5" customHeight="1">
      <c r="A23" s="622"/>
      <c r="B23" s="649" t="s">
        <v>1667</v>
      </c>
      <c r="C23" s="704"/>
      <c r="D23" s="649"/>
      <c r="E23" s="690"/>
      <c r="F23" s="691"/>
      <c r="G23" s="680" t="s">
        <v>1636</v>
      </c>
      <c r="H23" s="681">
        <v>4</v>
      </c>
      <c r="I23" s="692">
        <f>SUM(I19:I22)</f>
        <v>22</v>
      </c>
      <c r="J23" s="693">
        <f>SUM(J19:J22)</f>
        <v>351400</v>
      </c>
    </row>
    <row r="24" spans="1:10" ht="19.5" customHeight="1">
      <c r="B24" s="683"/>
      <c r="C24" s="684"/>
      <c r="D24" s="683"/>
      <c r="E24" s="685"/>
      <c r="F24" s="686"/>
      <c r="G24" s="687" t="s">
        <v>1424</v>
      </c>
      <c r="H24" s="688">
        <v>0</v>
      </c>
      <c r="I24" s="689"/>
      <c r="J24" s="657"/>
    </row>
    <row r="25" spans="1:10" ht="19.5" customHeight="1">
      <c r="B25" s="705">
        <v>45055</v>
      </c>
      <c r="C25" s="706" t="s">
        <v>1668</v>
      </c>
      <c r="D25" s="707" t="s">
        <v>1669</v>
      </c>
      <c r="E25" s="708" t="s">
        <v>1670</v>
      </c>
      <c r="F25" s="709" t="s">
        <v>1425</v>
      </c>
      <c r="G25" s="600" t="s">
        <v>1627</v>
      </c>
      <c r="H25" s="601"/>
      <c r="I25" s="710">
        <v>7</v>
      </c>
      <c r="J25" s="711">
        <v>37200</v>
      </c>
    </row>
    <row r="26" spans="1:10" ht="19.5" customHeight="1">
      <c r="B26" s="712">
        <v>45063</v>
      </c>
      <c r="C26" s="713" t="s">
        <v>1671</v>
      </c>
      <c r="D26" s="714" t="s">
        <v>1672</v>
      </c>
      <c r="E26" s="715" t="s">
        <v>1673</v>
      </c>
      <c r="F26" s="716" t="s">
        <v>1674</v>
      </c>
      <c r="G26" s="675" t="s">
        <v>1627</v>
      </c>
      <c r="H26" s="676"/>
      <c r="I26" s="717">
        <v>4</v>
      </c>
      <c r="J26" s="718">
        <v>21200</v>
      </c>
    </row>
    <row r="27" spans="1:10" ht="19.5" customHeight="1">
      <c r="B27" s="649" t="s">
        <v>1675</v>
      </c>
      <c r="C27" s="704"/>
      <c r="D27" s="651"/>
      <c r="E27" s="652"/>
      <c r="F27" s="719"/>
      <c r="G27" s="720" t="s">
        <v>1636</v>
      </c>
      <c r="H27" s="721">
        <v>2</v>
      </c>
      <c r="I27" s="722">
        <f>SUM(I25:I26)</f>
        <v>11</v>
      </c>
      <c r="J27" s="693">
        <f>SUM(J25:J26)</f>
        <v>58400</v>
      </c>
    </row>
    <row r="28" spans="1:10" ht="19.5" customHeight="1">
      <c r="B28" s="683"/>
      <c r="C28" s="684"/>
      <c r="D28" s="723"/>
      <c r="E28" s="724"/>
      <c r="F28" s="653"/>
      <c r="G28" s="654" t="s">
        <v>1637</v>
      </c>
      <c r="H28" s="655">
        <v>0</v>
      </c>
      <c r="I28" s="656"/>
      <c r="J28" s="657"/>
    </row>
    <row r="29" spans="1:10" ht="19.5" customHeight="1">
      <c r="B29" s="725"/>
      <c r="C29" s="726"/>
      <c r="D29" s="116"/>
      <c r="E29" s="727"/>
      <c r="F29" s="728"/>
      <c r="G29" s="675"/>
      <c r="H29" s="676"/>
      <c r="I29" s="729"/>
      <c r="J29" s="718"/>
    </row>
    <row r="30" spans="1:10" ht="19.5" customHeight="1">
      <c r="B30" s="730" t="s">
        <v>1676</v>
      </c>
      <c r="C30" s="704"/>
      <c r="D30" s="651"/>
      <c r="E30" s="652"/>
      <c r="F30" s="719"/>
      <c r="G30" s="720" t="s">
        <v>1636</v>
      </c>
      <c r="H30" s="721">
        <v>0</v>
      </c>
      <c r="I30" s="722">
        <f>SUM(I29:I29)</f>
        <v>0</v>
      </c>
      <c r="J30" s="693">
        <f>SUM(J29:J29)</f>
        <v>0</v>
      </c>
    </row>
    <row r="31" spans="1:10" ht="19.5" customHeight="1">
      <c r="B31" s="683"/>
      <c r="C31" s="684"/>
      <c r="D31" s="723"/>
      <c r="E31" s="724"/>
      <c r="F31" s="653"/>
      <c r="G31" s="654" t="s">
        <v>1424</v>
      </c>
      <c r="H31" s="655">
        <v>0</v>
      </c>
      <c r="I31" s="656"/>
      <c r="J31" s="657"/>
    </row>
    <row r="32" spans="1:10" ht="19.5" customHeight="1">
      <c r="B32" s="705">
        <v>45121</v>
      </c>
      <c r="C32" s="731">
        <v>0.51855324074074072</v>
      </c>
      <c r="D32" s="194" t="s">
        <v>1677</v>
      </c>
      <c r="E32" s="732" t="s">
        <v>1678</v>
      </c>
      <c r="F32" s="733" t="s">
        <v>1679</v>
      </c>
      <c r="G32" s="600" t="s">
        <v>1627</v>
      </c>
      <c r="H32" s="601"/>
      <c r="I32" s="734">
        <v>5</v>
      </c>
      <c r="J32" s="711">
        <v>81000</v>
      </c>
    </row>
    <row r="33" spans="2:10" ht="19.5" customHeight="1">
      <c r="B33" s="725">
        <v>45124</v>
      </c>
      <c r="C33" s="242">
        <v>0.86822916666666661</v>
      </c>
      <c r="D33" s="112" t="s">
        <v>1680</v>
      </c>
      <c r="E33" s="735" t="s">
        <v>1681</v>
      </c>
      <c r="F33" s="97" t="s">
        <v>1679</v>
      </c>
      <c r="G33" s="600" t="s">
        <v>1627</v>
      </c>
      <c r="H33" s="601"/>
      <c r="I33" s="736">
        <v>4</v>
      </c>
      <c r="J33" s="737">
        <v>120000</v>
      </c>
    </row>
    <row r="34" spans="2:10" ht="19.5" customHeight="1">
      <c r="B34" s="725">
        <v>45125</v>
      </c>
      <c r="C34" s="379">
        <v>0.96886574074074072</v>
      </c>
      <c r="D34" s="666" t="s">
        <v>1682</v>
      </c>
      <c r="E34" s="738" t="s">
        <v>1683</v>
      </c>
      <c r="F34" s="739" t="s">
        <v>1679</v>
      </c>
      <c r="G34" s="600" t="s">
        <v>1627</v>
      </c>
      <c r="H34" s="601"/>
      <c r="I34" s="740">
        <v>3</v>
      </c>
      <c r="J34" s="737">
        <v>90000</v>
      </c>
    </row>
    <row r="35" spans="2:10" ht="19.5" customHeight="1">
      <c r="B35" s="712" t="s">
        <v>1479</v>
      </c>
      <c r="C35" s="741" t="s">
        <v>1684</v>
      </c>
      <c r="D35" s="672" t="s">
        <v>1685</v>
      </c>
      <c r="E35" s="742" t="s">
        <v>1336</v>
      </c>
      <c r="F35" s="743" t="s">
        <v>1686</v>
      </c>
      <c r="G35" s="744" t="s">
        <v>1627</v>
      </c>
      <c r="H35" s="744"/>
      <c r="I35" s="745">
        <v>7</v>
      </c>
      <c r="J35" s="718">
        <v>209000</v>
      </c>
    </row>
    <row r="36" spans="2:10" ht="19.5" customHeight="1">
      <c r="B36" s="649" t="s">
        <v>1687</v>
      </c>
      <c r="C36" s="704"/>
      <c r="D36" s="649"/>
      <c r="E36" s="690"/>
      <c r="F36" s="691"/>
      <c r="G36" s="680" t="s">
        <v>1636</v>
      </c>
      <c r="H36" s="681">
        <f>COUNTIF(G32:H35,"법인카드")</f>
        <v>4</v>
      </c>
      <c r="I36" s="692">
        <f>SUM(I32:I35)</f>
        <v>19</v>
      </c>
      <c r="J36" s="693">
        <f>SUM(J32:J35)</f>
        <v>500000</v>
      </c>
    </row>
    <row r="37" spans="2:10" ht="19.5" customHeight="1">
      <c r="B37" s="683"/>
      <c r="C37" s="684"/>
      <c r="D37" s="683"/>
      <c r="E37" s="685"/>
      <c r="F37" s="686"/>
      <c r="G37" s="687" t="s">
        <v>1637</v>
      </c>
      <c r="H37" s="688">
        <v>0</v>
      </c>
      <c r="I37" s="689"/>
      <c r="J37" s="657"/>
    </row>
    <row r="38" spans="2:10" ht="19.5" customHeight="1">
      <c r="B38" s="705" t="s">
        <v>319</v>
      </c>
      <c r="C38" s="746" t="s">
        <v>1688</v>
      </c>
      <c r="D38" s="747" t="s">
        <v>1689</v>
      </c>
      <c r="E38" s="748" t="s">
        <v>1690</v>
      </c>
      <c r="F38" s="739" t="s">
        <v>1425</v>
      </c>
      <c r="G38" s="600" t="s">
        <v>1627</v>
      </c>
      <c r="H38" s="601"/>
      <c r="I38" s="710">
        <v>5</v>
      </c>
      <c r="J38" s="711">
        <v>143900</v>
      </c>
    </row>
    <row r="39" spans="2:10" ht="19.5" customHeight="1">
      <c r="B39" s="725" t="s">
        <v>331</v>
      </c>
      <c r="C39" s="379" t="s">
        <v>1691</v>
      </c>
      <c r="D39" s="666" t="s">
        <v>1692</v>
      </c>
      <c r="E39" s="738" t="s">
        <v>1693</v>
      </c>
      <c r="F39" s="749" t="s">
        <v>1661</v>
      </c>
      <c r="G39" s="600" t="s">
        <v>1627</v>
      </c>
      <c r="H39" s="601"/>
      <c r="I39" s="740">
        <v>6</v>
      </c>
      <c r="J39" s="737">
        <v>108000</v>
      </c>
    </row>
    <row r="40" spans="2:10" ht="19.5" customHeight="1">
      <c r="B40" s="725" t="s">
        <v>1694</v>
      </c>
      <c r="C40" s="379" t="s">
        <v>1695</v>
      </c>
      <c r="D40" s="666" t="s">
        <v>1696</v>
      </c>
      <c r="E40" s="738" t="s">
        <v>1697</v>
      </c>
      <c r="F40" s="739" t="s">
        <v>1657</v>
      </c>
      <c r="G40" s="600" t="s">
        <v>1627</v>
      </c>
      <c r="H40" s="601"/>
      <c r="I40" s="740">
        <v>3</v>
      </c>
      <c r="J40" s="737">
        <v>64000</v>
      </c>
    </row>
    <row r="41" spans="2:10" ht="19.5" customHeight="1">
      <c r="B41" s="725" t="s">
        <v>1698</v>
      </c>
      <c r="C41" s="750" t="s">
        <v>1699</v>
      </c>
      <c r="D41" s="672" t="s">
        <v>1700</v>
      </c>
      <c r="E41" s="742" t="s">
        <v>1701</v>
      </c>
      <c r="F41" s="716" t="s">
        <v>1661</v>
      </c>
      <c r="G41" s="675" t="s">
        <v>1627</v>
      </c>
      <c r="H41" s="676"/>
      <c r="I41" s="717">
        <v>2</v>
      </c>
      <c r="J41" s="718">
        <v>29000</v>
      </c>
    </row>
    <row r="42" spans="2:10" ht="19.5" customHeight="1">
      <c r="B42" s="730" t="s">
        <v>1702</v>
      </c>
      <c r="C42" s="704"/>
      <c r="D42" s="649"/>
      <c r="E42" s="690"/>
      <c r="F42" s="691"/>
      <c r="G42" s="680" t="s">
        <v>1636</v>
      </c>
      <c r="H42" s="681">
        <f>COUNTIF(G38:H41,"법인카드")</f>
        <v>4</v>
      </c>
      <c r="I42" s="692">
        <f>SUM(I38:I41)</f>
        <v>16</v>
      </c>
      <c r="J42" s="693">
        <f>SUM(J38:J41)</f>
        <v>344900</v>
      </c>
    </row>
    <row r="43" spans="2:10" ht="19.5" customHeight="1">
      <c r="B43" s="683"/>
      <c r="C43" s="684"/>
      <c r="D43" s="683"/>
      <c r="E43" s="685"/>
      <c r="F43" s="686"/>
      <c r="G43" s="687" t="s">
        <v>1637</v>
      </c>
      <c r="H43" s="688">
        <v>0</v>
      </c>
      <c r="I43" s="689"/>
      <c r="J43" s="657"/>
    </row>
    <row r="44" spans="2:10" s="701" customFormat="1" ht="19.5" customHeight="1">
      <c r="B44" s="725" t="s">
        <v>1703</v>
      </c>
      <c r="C44" s="379" t="s">
        <v>1704</v>
      </c>
      <c r="D44" s="666" t="s">
        <v>1705</v>
      </c>
      <c r="E44" s="738" t="s">
        <v>1706</v>
      </c>
      <c r="F44" s="739" t="s">
        <v>1679</v>
      </c>
      <c r="G44" s="600" t="s">
        <v>1627</v>
      </c>
      <c r="H44" s="601"/>
      <c r="I44" s="740">
        <v>37</v>
      </c>
      <c r="J44" s="737">
        <v>440500</v>
      </c>
    </row>
    <row r="45" spans="2:10" s="701" customFormat="1" ht="19.5" customHeight="1">
      <c r="B45" s="725" t="s">
        <v>1707</v>
      </c>
      <c r="C45" s="379" t="s">
        <v>1708</v>
      </c>
      <c r="D45" s="666" t="s">
        <v>1709</v>
      </c>
      <c r="E45" s="738" t="s">
        <v>1710</v>
      </c>
      <c r="F45" s="739" t="s">
        <v>1657</v>
      </c>
      <c r="G45" s="600" t="s">
        <v>1627</v>
      </c>
      <c r="H45" s="601"/>
      <c r="I45" s="740">
        <v>4</v>
      </c>
      <c r="J45" s="737">
        <v>76000</v>
      </c>
    </row>
    <row r="46" spans="2:10" ht="19.5" customHeight="1">
      <c r="B46" s="725" t="s">
        <v>364</v>
      </c>
      <c r="C46" s="379" t="s">
        <v>1711</v>
      </c>
      <c r="D46" s="666" t="s">
        <v>1712</v>
      </c>
      <c r="E46" s="400" t="s">
        <v>1633</v>
      </c>
      <c r="F46" s="739" t="s">
        <v>1713</v>
      </c>
      <c r="G46" s="600" t="s">
        <v>1627</v>
      </c>
      <c r="H46" s="601"/>
      <c r="I46" s="740">
        <v>25</v>
      </c>
      <c r="J46" s="737">
        <v>562500</v>
      </c>
    </row>
    <row r="47" spans="2:10" ht="19.5" customHeight="1">
      <c r="B47" s="712" t="s">
        <v>1548</v>
      </c>
      <c r="C47" s="750" t="s">
        <v>1714</v>
      </c>
      <c r="D47" s="672" t="s">
        <v>1715</v>
      </c>
      <c r="E47" s="742" t="s">
        <v>1716</v>
      </c>
      <c r="F47" s="743" t="s">
        <v>1657</v>
      </c>
      <c r="G47" s="675" t="s">
        <v>1426</v>
      </c>
      <c r="H47" s="676"/>
      <c r="I47" s="717">
        <v>4</v>
      </c>
      <c r="J47" s="718">
        <v>100000</v>
      </c>
    </row>
    <row r="48" spans="2:10" ht="19.5" customHeight="1">
      <c r="B48" s="751" t="s">
        <v>1717</v>
      </c>
      <c r="C48" s="704"/>
      <c r="D48" s="651"/>
      <c r="E48" s="652"/>
      <c r="F48" s="719"/>
      <c r="G48" s="720" t="s">
        <v>1636</v>
      </c>
      <c r="H48" s="721">
        <f>COUNTIF(G44:H47,"법인카드")</f>
        <v>4</v>
      </c>
      <c r="I48" s="722">
        <f>SUM(I44:I47)</f>
        <v>70</v>
      </c>
      <c r="J48" s="693">
        <f>SUM(J44:J47)</f>
        <v>1179000</v>
      </c>
    </row>
    <row r="49" spans="2:10" ht="19.5" customHeight="1">
      <c r="B49" s="683"/>
      <c r="C49" s="684"/>
      <c r="D49" s="723"/>
      <c r="E49" s="724"/>
      <c r="F49" s="653"/>
      <c r="G49" s="654" t="s">
        <v>1637</v>
      </c>
      <c r="H49" s="655">
        <v>0</v>
      </c>
      <c r="I49" s="656"/>
      <c r="J49" s="657"/>
    </row>
    <row r="50" spans="2:10" ht="19.5" customHeight="1">
      <c r="B50" s="725"/>
      <c r="C50" s="726"/>
      <c r="D50" s="116"/>
      <c r="E50" s="727"/>
      <c r="F50" s="728"/>
      <c r="G50" s="675" t="s">
        <v>1426</v>
      </c>
      <c r="H50" s="676"/>
      <c r="I50" s="729"/>
      <c r="J50" s="718"/>
    </row>
    <row r="51" spans="2:10" ht="19.5" customHeight="1">
      <c r="B51" s="730" t="s">
        <v>1718</v>
      </c>
      <c r="C51" s="704"/>
      <c r="D51" s="651"/>
      <c r="E51" s="652"/>
      <c r="F51" s="719"/>
      <c r="G51" s="720" t="s">
        <v>1636</v>
      </c>
      <c r="H51" s="721">
        <v>0</v>
      </c>
      <c r="I51" s="722">
        <f>SUM(I50:I50)</f>
        <v>0</v>
      </c>
      <c r="J51" s="693">
        <f>SUM(J50:J50)</f>
        <v>0</v>
      </c>
    </row>
    <row r="52" spans="2:10" ht="19.5" customHeight="1">
      <c r="B52" s="683"/>
      <c r="C52" s="684"/>
      <c r="D52" s="723"/>
      <c r="E52" s="724"/>
      <c r="F52" s="653"/>
      <c r="G52" s="654" t="s">
        <v>1637</v>
      </c>
      <c r="H52" s="655">
        <v>0</v>
      </c>
      <c r="I52" s="656"/>
      <c r="J52" s="657"/>
    </row>
    <row r="53" spans="2:10" ht="19.5" customHeight="1">
      <c r="B53" s="705" t="s">
        <v>455</v>
      </c>
      <c r="C53" s="731" t="s">
        <v>1719</v>
      </c>
      <c r="D53" s="194" t="s">
        <v>1720</v>
      </c>
      <c r="E53" s="748" t="s">
        <v>1721</v>
      </c>
      <c r="F53" s="739" t="s">
        <v>1661</v>
      </c>
      <c r="G53" s="600" t="s">
        <v>1627</v>
      </c>
      <c r="H53" s="601"/>
      <c r="I53" s="710">
        <v>9</v>
      </c>
      <c r="J53" s="711">
        <v>245000</v>
      </c>
    </row>
    <row r="54" spans="2:10" ht="19.5" customHeight="1">
      <c r="B54" s="725" t="s">
        <v>1722</v>
      </c>
      <c r="C54" s="242" t="s">
        <v>1723</v>
      </c>
      <c r="D54" s="112" t="s">
        <v>1724</v>
      </c>
      <c r="E54" s="738" t="s">
        <v>1725</v>
      </c>
      <c r="F54" s="739" t="s">
        <v>1726</v>
      </c>
      <c r="G54" s="600" t="s">
        <v>1627</v>
      </c>
      <c r="H54" s="601"/>
      <c r="I54" s="740">
        <v>2</v>
      </c>
      <c r="J54" s="737">
        <v>12100</v>
      </c>
    </row>
    <row r="55" spans="2:10" ht="19.5" customHeight="1">
      <c r="B55" s="725" t="s">
        <v>1727</v>
      </c>
      <c r="C55" s="242" t="s">
        <v>1728</v>
      </c>
      <c r="D55" s="112" t="s">
        <v>1729</v>
      </c>
      <c r="E55" s="738" t="s">
        <v>1730</v>
      </c>
      <c r="F55" s="749" t="s">
        <v>1726</v>
      </c>
      <c r="G55" s="600" t="s">
        <v>1627</v>
      </c>
      <c r="H55" s="601"/>
      <c r="I55" s="740">
        <v>4</v>
      </c>
      <c r="J55" s="737">
        <v>72000</v>
      </c>
    </row>
    <row r="56" spans="2:10" ht="19.5" customHeight="1">
      <c r="B56" s="725" t="s">
        <v>461</v>
      </c>
      <c r="C56" s="726" t="s">
        <v>1731</v>
      </c>
      <c r="D56" s="116" t="s">
        <v>1732</v>
      </c>
      <c r="E56" s="742" t="s">
        <v>1733</v>
      </c>
      <c r="F56" s="716" t="s">
        <v>1679</v>
      </c>
      <c r="G56" s="675" t="s">
        <v>1627</v>
      </c>
      <c r="H56" s="676"/>
      <c r="I56" s="717">
        <v>2</v>
      </c>
      <c r="J56" s="718">
        <v>46000</v>
      </c>
    </row>
    <row r="57" spans="2:10" ht="19.5" customHeight="1">
      <c r="B57" s="730" t="s">
        <v>1734</v>
      </c>
      <c r="C57" s="704"/>
      <c r="D57" s="651"/>
      <c r="E57" s="690"/>
      <c r="F57" s="691"/>
      <c r="G57" s="680" t="s">
        <v>1636</v>
      </c>
      <c r="H57" s="681">
        <f>COUNTIF(G53:H56,"법인카드")</f>
        <v>4</v>
      </c>
      <c r="I57" s="692">
        <f>SUM(I53:I56)</f>
        <v>17</v>
      </c>
      <c r="J57" s="693">
        <f>SUM(J53:J56)</f>
        <v>375100</v>
      </c>
    </row>
    <row r="58" spans="2:10" ht="19.5" customHeight="1">
      <c r="B58" s="683"/>
      <c r="C58" s="684"/>
      <c r="D58" s="723"/>
      <c r="E58" s="685"/>
      <c r="F58" s="686"/>
      <c r="G58" s="687" t="s">
        <v>1424</v>
      </c>
      <c r="H58" s="688">
        <v>0</v>
      </c>
      <c r="I58" s="689"/>
      <c r="J58" s="657"/>
    </row>
    <row r="59" spans="2:10" ht="19.5" customHeight="1">
      <c r="B59" s="705" t="s">
        <v>1735</v>
      </c>
      <c r="C59" s="731" t="s">
        <v>1736</v>
      </c>
      <c r="D59" s="194" t="s">
        <v>1737</v>
      </c>
      <c r="E59" s="748" t="s">
        <v>1738</v>
      </c>
      <c r="F59" s="709" t="s">
        <v>1657</v>
      </c>
      <c r="G59" s="635" t="s">
        <v>1627</v>
      </c>
      <c r="H59" s="636"/>
      <c r="I59" s="710">
        <v>7</v>
      </c>
      <c r="J59" s="711">
        <v>110000</v>
      </c>
    </row>
    <row r="60" spans="2:10" ht="19.5" customHeight="1">
      <c r="B60" s="725" t="s">
        <v>1739</v>
      </c>
      <c r="C60" s="242"/>
      <c r="D60" s="112" t="s">
        <v>1740</v>
      </c>
      <c r="E60" s="738" t="s">
        <v>1741</v>
      </c>
      <c r="F60" s="739" t="s">
        <v>1742</v>
      </c>
      <c r="G60" s="600" t="s">
        <v>1743</v>
      </c>
      <c r="H60" s="601"/>
      <c r="I60" s="740">
        <v>64</v>
      </c>
      <c r="J60" s="737">
        <v>1440000</v>
      </c>
    </row>
    <row r="61" spans="2:10" ht="19.5" customHeight="1">
      <c r="B61" s="712" t="s">
        <v>511</v>
      </c>
      <c r="C61" s="726" t="s">
        <v>1744</v>
      </c>
      <c r="D61" s="116" t="s">
        <v>1745</v>
      </c>
      <c r="E61" s="742" t="s">
        <v>1746</v>
      </c>
      <c r="F61" s="743" t="s">
        <v>1679</v>
      </c>
      <c r="G61" s="675" t="s">
        <v>1627</v>
      </c>
      <c r="H61" s="676"/>
      <c r="I61" s="717">
        <v>15</v>
      </c>
      <c r="J61" s="718">
        <v>128000</v>
      </c>
    </row>
    <row r="62" spans="2:10" ht="19.5" customHeight="1">
      <c r="B62" s="751" t="s">
        <v>1747</v>
      </c>
      <c r="C62" s="704"/>
      <c r="D62" s="651"/>
      <c r="E62" s="690"/>
      <c r="F62" s="691"/>
      <c r="G62" s="680" t="s">
        <v>1636</v>
      </c>
      <c r="H62" s="681">
        <f>COUNTIF(G59:H61,"법인카드")</f>
        <v>2</v>
      </c>
      <c r="I62" s="692">
        <f>SUM(I59:I61)</f>
        <v>86</v>
      </c>
      <c r="J62" s="693">
        <f>SUM(J59:J61)</f>
        <v>1678000</v>
      </c>
    </row>
    <row r="63" spans="2:10" ht="19.5" customHeight="1">
      <c r="B63" s="683"/>
      <c r="C63" s="684"/>
      <c r="D63" s="723"/>
      <c r="E63" s="685"/>
      <c r="F63" s="686"/>
      <c r="G63" s="680" t="s">
        <v>1637</v>
      </c>
      <c r="H63" s="681">
        <v>1</v>
      </c>
      <c r="I63" s="689"/>
      <c r="J63" s="657"/>
    </row>
    <row r="64" spans="2:10" ht="19.5" customHeight="1">
      <c r="B64" s="752" t="s">
        <v>1748</v>
      </c>
      <c r="C64" s="752"/>
      <c r="D64" s="752"/>
      <c r="E64" s="753"/>
      <c r="F64" s="754"/>
      <c r="G64" s="755" t="s">
        <v>1749</v>
      </c>
      <c r="H64" s="756">
        <f>SUM(H8,H14,H17,H23,H27,H30,H36,H42,H48,H51,H57,H62)</f>
        <v>32</v>
      </c>
      <c r="I64" s="757">
        <f>SUM(I8,I14,I17,I23,I27,I30,I36,I42,I48,I51,I57,I62)</f>
        <v>294</v>
      </c>
      <c r="J64" s="758">
        <f>SUM(J8,J14,J17,J23,J27,J30,J36,J42,J48,J51,J57,J62)</f>
        <v>5804000</v>
      </c>
    </row>
    <row r="65" spans="2:10" ht="19.5" customHeight="1">
      <c r="B65" s="759"/>
      <c r="C65" s="759"/>
      <c r="D65" s="759"/>
      <c r="E65" s="760"/>
      <c r="F65" s="761"/>
      <c r="G65" s="762" t="s">
        <v>1750</v>
      </c>
      <c r="H65" s="763">
        <f>SUM(H9,H15,H18,H24,H28,H31,H37,H43,H49,H52,H58,H63)</f>
        <v>1</v>
      </c>
      <c r="I65" s="764"/>
      <c r="J65" s="765"/>
    </row>
  </sheetData>
  <mergeCells count="116">
    <mergeCell ref="J62:J63"/>
    <mergeCell ref="B64:B65"/>
    <mergeCell ref="C64:C65"/>
    <mergeCell ref="D64:D65"/>
    <mergeCell ref="E64:E65"/>
    <mergeCell ref="F64:F65"/>
    <mergeCell ref="I64:I65"/>
    <mergeCell ref="J64:J65"/>
    <mergeCell ref="I57:I58"/>
    <mergeCell ref="J57:J58"/>
    <mergeCell ref="G59:H59"/>
    <mergeCell ref="G60:H60"/>
    <mergeCell ref="G61:H61"/>
    <mergeCell ref="B62:B63"/>
    <mergeCell ref="D62:D63"/>
    <mergeCell ref="E62:E63"/>
    <mergeCell ref="F62:F63"/>
    <mergeCell ref="I62:I63"/>
    <mergeCell ref="G53:H53"/>
    <mergeCell ref="G54:H54"/>
    <mergeCell ref="G55:H55"/>
    <mergeCell ref="G56:H56"/>
    <mergeCell ref="B57:B58"/>
    <mergeCell ref="D57:D58"/>
    <mergeCell ref="E57:E58"/>
    <mergeCell ref="F57:F58"/>
    <mergeCell ref="J48:J49"/>
    <mergeCell ref="G50:H50"/>
    <mergeCell ref="B51:B52"/>
    <mergeCell ref="D51:D52"/>
    <mergeCell ref="E51:E52"/>
    <mergeCell ref="F51:F52"/>
    <mergeCell ref="I51:I52"/>
    <mergeCell ref="J51:J52"/>
    <mergeCell ref="J42:J43"/>
    <mergeCell ref="G44:H44"/>
    <mergeCell ref="G45:H45"/>
    <mergeCell ref="G46:H46"/>
    <mergeCell ref="G47:H47"/>
    <mergeCell ref="B48:B49"/>
    <mergeCell ref="D48:D49"/>
    <mergeCell ref="E48:E49"/>
    <mergeCell ref="F48:F49"/>
    <mergeCell ref="I48:I49"/>
    <mergeCell ref="J36:J37"/>
    <mergeCell ref="G38:H38"/>
    <mergeCell ref="G39:H39"/>
    <mergeCell ref="G40:H40"/>
    <mergeCell ref="G41:H41"/>
    <mergeCell ref="B42:B43"/>
    <mergeCell ref="D42:D43"/>
    <mergeCell ref="E42:E43"/>
    <mergeCell ref="F42:F43"/>
    <mergeCell ref="I42:I43"/>
    <mergeCell ref="J30:J31"/>
    <mergeCell ref="G32:H32"/>
    <mergeCell ref="G33:H33"/>
    <mergeCell ref="G34:H34"/>
    <mergeCell ref="G35:H35"/>
    <mergeCell ref="B36:B37"/>
    <mergeCell ref="D36:D37"/>
    <mergeCell ref="E36:E37"/>
    <mergeCell ref="F36:F37"/>
    <mergeCell ref="I36:I37"/>
    <mergeCell ref="G29:H29"/>
    <mergeCell ref="B30:B31"/>
    <mergeCell ref="D30:D31"/>
    <mergeCell ref="E30:E31"/>
    <mergeCell ref="F30:F31"/>
    <mergeCell ref="I30:I31"/>
    <mergeCell ref="I23:I24"/>
    <mergeCell ref="J23:J24"/>
    <mergeCell ref="G25:H25"/>
    <mergeCell ref="G26:H26"/>
    <mergeCell ref="B27:B28"/>
    <mergeCell ref="D27:D28"/>
    <mergeCell ref="E27:E28"/>
    <mergeCell ref="F27:F28"/>
    <mergeCell ref="I27:I28"/>
    <mergeCell ref="J27:J28"/>
    <mergeCell ref="G19:H19"/>
    <mergeCell ref="G20:H20"/>
    <mergeCell ref="G21:H21"/>
    <mergeCell ref="G22:H22"/>
    <mergeCell ref="B23:B24"/>
    <mergeCell ref="D23:D24"/>
    <mergeCell ref="E23:E24"/>
    <mergeCell ref="F23:F24"/>
    <mergeCell ref="J14:J15"/>
    <mergeCell ref="G16:H16"/>
    <mergeCell ref="B17:B18"/>
    <mergeCell ref="D17:D18"/>
    <mergeCell ref="E17:E18"/>
    <mergeCell ref="F17:F18"/>
    <mergeCell ref="I17:I18"/>
    <mergeCell ref="J17:J18"/>
    <mergeCell ref="J8:J9"/>
    <mergeCell ref="G10:H10"/>
    <mergeCell ref="G11:H11"/>
    <mergeCell ref="G12:H12"/>
    <mergeCell ref="G13:H13"/>
    <mergeCell ref="B14:B15"/>
    <mergeCell ref="D14:D15"/>
    <mergeCell ref="E14:E15"/>
    <mergeCell ref="F14:F15"/>
    <mergeCell ref="I14:I15"/>
    <mergeCell ref="B2:J2"/>
    <mergeCell ref="G4:H4"/>
    <mergeCell ref="G5:H5"/>
    <mergeCell ref="G6:H6"/>
    <mergeCell ref="G7:H7"/>
    <mergeCell ref="B8:B9"/>
    <mergeCell ref="D8:D9"/>
    <mergeCell ref="E8:E9"/>
    <mergeCell ref="F8:F9"/>
    <mergeCell ref="I8:I9"/>
  </mergeCells>
  <phoneticPr fontId="12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outlinePr summaryBelow="0" summaryRight="0"/>
    <pageSetUpPr autoPageBreaks="0"/>
  </sheetPr>
  <dimension ref="A1:H105"/>
  <sheetViews>
    <sheetView view="pageBreakPreview" zoomScaleNormal="100" zoomScaleSheetLayoutView="100" workbookViewId="0">
      <pane ySplit="4" topLeftCell="A29" activePane="bottomLeft" state="frozen"/>
      <selection activeCell="E66" sqref="E66"/>
      <selection pane="bottomLeft" activeCell="L86" sqref="L86"/>
    </sheetView>
  </sheetViews>
  <sheetFormatPr defaultColWidth="16.1640625" defaultRowHeight="12"/>
  <cols>
    <col min="1" max="1" width="15.83203125" style="3" customWidth="1"/>
    <col min="2" max="2" width="48.83203125" style="10" customWidth="1"/>
    <col min="3" max="3" width="36.83203125" style="3" customWidth="1"/>
    <col min="4" max="4" width="26" style="5" customWidth="1"/>
    <col min="5" max="6" width="6.83203125" style="3" customWidth="1"/>
    <col min="7" max="7" width="12.83203125" style="3" customWidth="1"/>
    <col min="8" max="8" width="18.33203125" style="19" customWidth="1"/>
    <col min="9" max="16384" width="16.1640625" style="3"/>
  </cols>
  <sheetData>
    <row r="1" spans="1:8" s="1" customFormat="1" ht="13.5" customHeight="1">
      <c r="B1" s="9"/>
      <c r="D1" s="7"/>
      <c r="H1" s="17"/>
    </row>
    <row r="2" spans="1:8" s="1" customFormat="1" ht="21" customHeight="1">
      <c r="A2" s="416" t="s">
        <v>34</v>
      </c>
      <c r="B2" s="416"/>
      <c r="C2" s="416"/>
      <c r="D2" s="416"/>
      <c r="E2" s="416"/>
      <c r="F2" s="416"/>
      <c r="G2" s="416"/>
      <c r="H2" s="416"/>
    </row>
    <row r="3" spans="1:8" s="1" customFormat="1" ht="19.5" customHeight="1">
      <c r="C3" s="7"/>
      <c r="D3" s="7"/>
      <c r="H3" s="18" t="s">
        <v>1167</v>
      </c>
    </row>
    <row r="4" spans="1:8" s="2" customFormat="1" ht="20.100000000000001" customHeight="1">
      <c r="A4" s="26" t="s">
        <v>6</v>
      </c>
      <c r="B4" s="26" t="s">
        <v>7</v>
      </c>
      <c r="C4" s="26" t="s">
        <v>8</v>
      </c>
      <c r="D4" s="26" t="s">
        <v>9</v>
      </c>
      <c r="E4" s="417" t="s">
        <v>10</v>
      </c>
      <c r="F4" s="417"/>
      <c r="G4" s="20" t="s">
        <v>11</v>
      </c>
      <c r="H4" s="26" t="s">
        <v>12</v>
      </c>
    </row>
    <row r="5" spans="1:8" s="2" customFormat="1" ht="20.100000000000001" customHeight="1">
      <c r="A5" s="79" t="s">
        <v>41</v>
      </c>
      <c r="B5" s="99" t="s">
        <v>51</v>
      </c>
      <c r="C5" s="85" t="s">
        <v>54</v>
      </c>
      <c r="D5" s="30" t="s">
        <v>1279</v>
      </c>
      <c r="E5" s="412" t="s">
        <v>21</v>
      </c>
      <c r="F5" s="413"/>
      <c r="G5" s="31">
        <v>12</v>
      </c>
      <c r="H5" s="30">
        <v>240000</v>
      </c>
    </row>
    <row r="6" spans="1:8" s="2" customFormat="1" ht="20.100000000000001" customHeight="1">
      <c r="A6" s="79" t="s">
        <v>45</v>
      </c>
      <c r="B6" s="100" t="s">
        <v>52</v>
      </c>
      <c r="C6" s="85" t="s">
        <v>1166</v>
      </c>
      <c r="D6" s="30" t="s">
        <v>1278</v>
      </c>
      <c r="E6" s="412" t="s">
        <v>16</v>
      </c>
      <c r="F6" s="413"/>
      <c r="G6" s="370">
        <v>4</v>
      </c>
      <c r="H6" s="30">
        <v>116000</v>
      </c>
    </row>
    <row r="7" spans="1:8" s="2" customFormat="1" ht="20.100000000000001" customHeight="1">
      <c r="A7" s="79" t="s">
        <v>45</v>
      </c>
      <c r="B7" s="100" t="s">
        <v>1277</v>
      </c>
      <c r="C7" s="85" t="s">
        <v>55</v>
      </c>
      <c r="D7" s="30" t="s">
        <v>57</v>
      </c>
      <c r="E7" s="412" t="s">
        <v>16</v>
      </c>
      <c r="F7" s="413"/>
      <c r="G7" s="31">
        <v>4</v>
      </c>
      <c r="H7" s="30">
        <v>14000</v>
      </c>
    </row>
    <row r="8" spans="1:8" s="2" customFormat="1" ht="20.100000000000001" customHeight="1">
      <c r="A8" s="79" t="s">
        <v>49</v>
      </c>
      <c r="B8" s="101" t="s">
        <v>1277</v>
      </c>
      <c r="C8" s="85" t="s">
        <v>56</v>
      </c>
      <c r="D8" s="30" t="s">
        <v>57</v>
      </c>
      <c r="E8" s="412" t="s">
        <v>16</v>
      </c>
      <c r="F8" s="413"/>
      <c r="G8" s="31">
        <v>3</v>
      </c>
      <c r="H8" s="30">
        <v>17000</v>
      </c>
    </row>
    <row r="9" spans="1:8" s="4" customFormat="1" ht="20.100000000000001" customHeight="1">
      <c r="A9" s="418" t="s">
        <v>13</v>
      </c>
      <c r="B9" s="418"/>
      <c r="C9" s="419"/>
      <c r="D9" s="418"/>
      <c r="E9" s="11" t="s">
        <v>14</v>
      </c>
      <c r="F9" s="6">
        <f>COUNTIF(E5:F8,"법인카드")</f>
        <v>4</v>
      </c>
      <c r="G9" s="410">
        <f>SUM(G5:G8)</f>
        <v>23</v>
      </c>
      <c r="H9" s="408">
        <f>SUM(H5:H8)</f>
        <v>387000</v>
      </c>
    </row>
    <row r="10" spans="1:8" s="4" customFormat="1" ht="20.100000000000001" customHeight="1">
      <c r="A10" s="411"/>
      <c r="B10" s="411"/>
      <c r="C10" s="420"/>
      <c r="D10" s="411"/>
      <c r="E10" s="12" t="s">
        <v>15</v>
      </c>
      <c r="F10" s="8">
        <v>0</v>
      </c>
      <c r="G10" s="411"/>
      <c r="H10" s="421"/>
    </row>
    <row r="11" spans="1:8" s="2" customFormat="1" ht="20.100000000000001" customHeight="1">
      <c r="A11" s="88" t="s">
        <v>82</v>
      </c>
      <c r="B11" s="111" t="s">
        <v>95</v>
      </c>
      <c r="C11" s="86" t="s">
        <v>100</v>
      </c>
      <c r="D11" s="44" t="s">
        <v>115</v>
      </c>
      <c r="E11" s="430" t="s">
        <v>112</v>
      </c>
      <c r="F11" s="431"/>
      <c r="G11" s="45">
        <v>5</v>
      </c>
      <c r="H11" s="105">
        <v>135000</v>
      </c>
    </row>
    <row r="12" spans="1:8" s="2" customFormat="1" ht="20.100000000000001" customHeight="1">
      <c r="A12" s="89" t="s">
        <v>88</v>
      </c>
      <c r="B12" s="100" t="s">
        <v>97</v>
      </c>
      <c r="C12" s="86" t="s">
        <v>106</v>
      </c>
      <c r="D12" s="30" t="s">
        <v>1279</v>
      </c>
      <c r="E12" s="412" t="s">
        <v>113</v>
      </c>
      <c r="F12" s="413"/>
      <c r="G12" s="31">
        <v>7</v>
      </c>
      <c r="H12" s="105">
        <v>155000</v>
      </c>
    </row>
    <row r="13" spans="1:8" s="2" customFormat="1" ht="20.100000000000001" customHeight="1">
      <c r="A13" s="89" t="s">
        <v>93</v>
      </c>
      <c r="B13" s="112" t="s">
        <v>98</v>
      </c>
      <c r="C13" s="86" t="s">
        <v>110</v>
      </c>
      <c r="D13" s="30" t="s">
        <v>1243</v>
      </c>
      <c r="E13" s="412" t="s">
        <v>114</v>
      </c>
      <c r="F13" s="413"/>
      <c r="G13" s="31">
        <v>8</v>
      </c>
      <c r="H13" s="105">
        <v>106000</v>
      </c>
    </row>
    <row r="14" spans="1:8" s="24" customFormat="1" ht="20.100000000000001" customHeight="1">
      <c r="A14" s="423" t="s">
        <v>17</v>
      </c>
      <c r="B14" s="423"/>
      <c r="C14" s="425"/>
      <c r="D14" s="423"/>
      <c r="E14" s="23" t="s">
        <v>1</v>
      </c>
      <c r="F14" s="6">
        <f>COUNTIF(E11:F13,"법인카드")</f>
        <v>3</v>
      </c>
      <c r="G14" s="429">
        <f>SUM(G11:G13)</f>
        <v>20</v>
      </c>
      <c r="H14" s="408">
        <f>SUM(H11:H13)</f>
        <v>396000</v>
      </c>
    </row>
    <row r="15" spans="1:8" s="24" customFormat="1" ht="20.100000000000001" customHeight="1">
      <c r="A15" s="424"/>
      <c r="B15" s="424"/>
      <c r="C15" s="426"/>
      <c r="D15" s="424"/>
      <c r="E15" s="25" t="s">
        <v>0</v>
      </c>
      <c r="F15" s="8">
        <v>0</v>
      </c>
      <c r="G15" s="424"/>
      <c r="H15" s="421"/>
    </row>
    <row r="16" spans="1:8" s="2" customFormat="1" ht="20.100000000000001" customHeight="1">
      <c r="A16" s="88" t="s">
        <v>129</v>
      </c>
      <c r="B16" s="182" t="s">
        <v>159</v>
      </c>
      <c r="C16" s="94" t="s">
        <v>157</v>
      </c>
      <c r="D16" s="30" t="s">
        <v>57</v>
      </c>
      <c r="E16" s="414" t="s">
        <v>113</v>
      </c>
      <c r="F16" s="415"/>
      <c r="G16" s="177">
        <v>4</v>
      </c>
      <c r="H16" s="176">
        <v>17900</v>
      </c>
    </row>
    <row r="17" spans="1:8" s="2" customFormat="1" ht="20.100000000000001" customHeight="1">
      <c r="A17" s="89" t="s">
        <v>1245</v>
      </c>
      <c r="B17" s="183" t="s">
        <v>1259</v>
      </c>
      <c r="C17" s="95" t="s">
        <v>1244</v>
      </c>
      <c r="D17" s="30" t="s">
        <v>1247</v>
      </c>
      <c r="E17" s="414" t="s">
        <v>113</v>
      </c>
      <c r="F17" s="415"/>
      <c r="G17" s="372">
        <v>6</v>
      </c>
      <c r="H17" s="178">
        <v>142600</v>
      </c>
    </row>
    <row r="18" spans="1:8" s="2" customFormat="1" ht="20.100000000000001" customHeight="1">
      <c r="A18" s="89" t="s">
        <v>136</v>
      </c>
      <c r="B18" s="112" t="s">
        <v>160</v>
      </c>
      <c r="C18" s="184" t="s">
        <v>154</v>
      </c>
      <c r="D18" s="178" t="s">
        <v>158</v>
      </c>
      <c r="E18" s="414" t="s">
        <v>113</v>
      </c>
      <c r="F18" s="415"/>
      <c r="G18" s="179">
        <v>7</v>
      </c>
      <c r="H18" s="178">
        <v>160000</v>
      </c>
    </row>
    <row r="19" spans="1:8" s="2" customFormat="1" ht="20.100000000000001" customHeight="1">
      <c r="A19" s="89" t="s">
        <v>142</v>
      </c>
      <c r="B19" s="92" t="s">
        <v>1280</v>
      </c>
      <c r="C19" s="95" t="s">
        <v>1246</v>
      </c>
      <c r="D19" s="30" t="s">
        <v>57</v>
      </c>
      <c r="E19" s="414" t="s">
        <v>113</v>
      </c>
      <c r="F19" s="415"/>
      <c r="G19" s="372">
        <v>12</v>
      </c>
      <c r="H19" s="178">
        <v>45500</v>
      </c>
    </row>
    <row r="20" spans="1:8" s="2" customFormat="1" ht="20.100000000000001" customHeight="1">
      <c r="A20" s="89" t="s">
        <v>144</v>
      </c>
      <c r="B20" s="92" t="s">
        <v>161</v>
      </c>
      <c r="C20" s="184" t="s">
        <v>156</v>
      </c>
      <c r="D20" s="178" t="s">
        <v>158</v>
      </c>
      <c r="E20" s="414" t="s">
        <v>113</v>
      </c>
      <c r="F20" s="415"/>
      <c r="G20" s="179">
        <v>4</v>
      </c>
      <c r="H20" s="178">
        <v>45000</v>
      </c>
    </row>
    <row r="21" spans="1:8" s="2" customFormat="1" ht="20.100000000000001" customHeight="1">
      <c r="A21" s="81" t="s">
        <v>149</v>
      </c>
      <c r="B21" s="93" t="s">
        <v>162</v>
      </c>
      <c r="C21" s="184" t="s">
        <v>156</v>
      </c>
      <c r="D21" s="178" t="s">
        <v>158</v>
      </c>
      <c r="E21" s="414" t="s">
        <v>113</v>
      </c>
      <c r="F21" s="415"/>
      <c r="G21" s="179">
        <v>3</v>
      </c>
      <c r="H21" s="178">
        <v>34000</v>
      </c>
    </row>
    <row r="22" spans="1:8" s="4" customFormat="1" ht="20.100000000000001" customHeight="1">
      <c r="A22" s="418" t="s">
        <v>18</v>
      </c>
      <c r="B22" s="418"/>
      <c r="C22" s="419"/>
      <c r="D22" s="418"/>
      <c r="E22" s="11" t="s">
        <v>19</v>
      </c>
      <c r="F22" s="6">
        <f>COUNTIF(E16:F21,"법인카드")</f>
        <v>6</v>
      </c>
      <c r="G22" s="410">
        <f>SUM(G16:G21)</f>
        <v>36</v>
      </c>
      <c r="H22" s="408">
        <f>SUM(H16:H21)</f>
        <v>445000</v>
      </c>
    </row>
    <row r="23" spans="1:8" s="4" customFormat="1" ht="20.100000000000001" customHeight="1">
      <c r="A23" s="411"/>
      <c r="B23" s="411"/>
      <c r="C23" s="422"/>
      <c r="D23" s="411"/>
      <c r="E23" s="12" t="s">
        <v>20</v>
      </c>
      <c r="F23" s="8">
        <v>0</v>
      </c>
      <c r="G23" s="411"/>
      <c r="H23" s="409"/>
    </row>
    <row r="24" spans="1:8" s="2" customFormat="1" ht="20.100000000000001" customHeight="1">
      <c r="A24" s="88" t="s">
        <v>177</v>
      </c>
      <c r="B24" s="194" t="s">
        <v>1260</v>
      </c>
      <c r="C24" s="94" t="s">
        <v>1252</v>
      </c>
      <c r="D24" s="128" t="s">
        <v>1248</v>
      </c>
      <c r="E24" s="414" t="s">
        <v>21</v>
      </c>
      <c r="F24" s="415"/>
      <c r="G24" s="31">
        <v>12</v>
      </c>
      <c r="H24" s="118">
        <v>233500</v>
      </c>
    </row>
    <row r="25" spans="1:8" s="2" customFormat="1" ht="20.100000000000001" customHeight="1">
      <c r="A25" s="89" t="s">
        <v>178</v>
      </c>
      <c r="B25" s="195" t="s">
        <v>1282</v>
      </c>
      <c r="C25" s="95" t="s">
        <v>211</v>
      </c>
      <c r="D25" s="128" t="s">
        <v>1243</v>
      </c>
      <c r="E25" s="414" t="s">
        <v>21</v>
      </c>
      <c r="F25" s="415"/>
      <c r="G25" s="130">
        <v>12</v>
      </c>
      <c r="H25" s="119">
        <v>316000</v>
      </c>
    </row>
    <row r="26" spans="1:8" s="2" customFormat="1" ht="20.100000000000001" customHeight="1">
      <c r="A26" s="89" t="s">
        <v>178</v>
      </c>
      <c r="B26" s="195" t="s">
        <v>1281</v>
      </c>
      <c r="C26" s="95" t="s">
        <v>212</v>
      </c>
      <c r="D26" s="128" t="s">
        <v>1243</v>
      </c>
      <c r="E26" s="414" t="s">
        <v>21</v>
      </c>
      <c r="F26" s="415"/>
      <c r="G26" s="130">
        <v>5</v>
      </c>
      <c r="H26" s="119">
        <v>40200</v>
      </c>
    </row>
    <row r="27" spans="1:8" s="2" customFormat="1" ht="20.100000000000001" customHeight="1">
      <c r="A27" s="89" t="s">
        <v>179</v>
      </c>
      <c r="B27" s="112" t="s">
        <v>1283</v>
      </c>
      <c r="C27" s="95" t="s">
        <v>214</v>
      </c>
      <c r="D27" s="128" t="s">
        <v>184</v>
      </c>
      <c r="E27" s="414" t="s">
        <v>21</v>
      </c>
      <c r="F27" s="415"/>
      <c r="G27" s="130">
        <v>12</v>
      </c>
      <c r="H27" s="119">
        <v>79800</v>
      </c>
    </row>
    <row r="28" spans="1:8" s="2" customFormat="1" ht="20.100000000000001" customHeight="1">
      <c r="A28" s="90" t="s">
        <v>180</v>
      </c>
      <c r="B28" s="116" t="s">
        <v>1284</v>
      </c>
      <c r="C28" s="117" t="s">
        <v>218</v>
      </c>
      <c r="D28" s="129" t="s">
        <v>183</v>
      </c>
      <c r="E28" s="432" t="s">
        <v>182</v>
      </c>
      <c r="F28" s="433"/>
      <c r="G28" s="41">
        <v>4</v>
      </c>
      <c r="H28" s="120">
        <v>14000</v>
      </c>
    </row>
    <row r="29" spans="1:8" s="4" customFormat="1" ht="20.100000000000001" customHeight="1">
      <c r="A29" s="418" t="s">
        <v>23</v>
      </c>
      <c r="B29" s="418"/>
      <c r="C29" s="422"/>
      <c r="D29" s="418"/>
      <c r="E29" s="11" t="s">
        <v>19</v>
      </c>
      <c r="F29" s="6">
        <f>COUNTA(E24:F28)</f>
        <v>5</v>
      </c>
      <c r="G29" s="410">
        <f>SUM(G24:G28)</f>
        <v>45</v>
      </c>
      <c r="H29" s="408">
        <f>SUM(H24:H28)</f>
        <v>683500</v>
      </c>
    </row>
    <row r="30" spans="1:8" s="4" customFormat="1" ht="20.100000000000001" customHeight="1">
      <c r="A30" s="411"/>
      <c r="B30" s="411"/>
      <c r="C30" s="420"/>
      <c r="D30" s="411"/>
      <c r="E30" s="12" t="s">
        <v>20</v>
      </c>
      <c r="F30" s="8">
        <v>0</v>
      </c>
      <c r="G30" s="411"/>
      <c r="H30" s="409"/>
    </row>
    <row r="31" spans="1:8" s="2" customFormat="1" ht="20.100000000000001" customHeight="1">
      <c r="A31" s="88" t="s">
        <v>219</v>
      </c>
      <c r="B31" s="99" t="s">
        <v>1260</v>
      </c>
      <c r="C31" s="86" t="s">
        <v>231</v>
      </c>
      <c r="D31" s="44" t="s">
        <v>1249</v>
      </c>
      <c r="E31" s="414" t="s">
        <v>21</v>
      </c>
      <c r="F31" s="415"/>
      <c r="G31" s="31">
        <v>7</v>
      </c>
      <c r="H31" s="30">
        <v>134500</v>
      </c>
    </row>
    <row r="32" spans="1:8" s="2" customFormat="1" ht="20.100000000000001" customHeight="1">
      <c r="A32" s="304" t="s">
        <v>221</v>
      </c>
      <c r="B32" s="100" t="s">
        <v>1260</v>
      </c>
      <c r="C32" s="86" t="s">
        <v>230</v>
      </c>
      <c r="D32" s="30" t="s">
        <v>1249</v>
      </c>
      <c r="E32" s="414" t="s">
        <v>21</v>
      </c>
      <c r="F32" s="415"/>
      <c r="G32" s="31">
        <v>7</v>
      </c>
      <c r="H32" s="30">
        <v>65000</v>
      </c>
    </row>
    <row r="33" spans="1:8" s="2" customFormat="1" ht="20.100000000000001" customHeight="1">
      <c r="A33" s="90" t="s">
        <v>228</v>
      </c>
      <c r="B33" s="231" t="s">
        <v>564</v>
      </c>
      <c r="C33" s="86" t="s">
        <v>232</v>
      </c>
      <c r="D33" s="40" t="s">
        <v>235</v>
      </c>
      <c r="E33" s="432" t="s">
        <v>182</v>
      </c>
      <c r="F33" s="433"/>
      <c r="G33" s="41">
        <v>6</v>
      </c>
      <c r="H33" s="40">
        <v>154000</v>
      </c>
    </row>
    <row r="34" spans="1:8" s="4" customFormat="1" ht="20.100000000000001" customHeight="1">
      <c r="A34" s="418" t="s">
        <v>24</v>
      </c>
      <c r="B34" s="418"/>
      <c r="C34" s="427"/>
      <c r="D34" s="418"/>
      <c r="E34" s="11" t="s">
        <v>1</v>
      </c>
      <c r="F34" s="6">
        <f>COUNTA(E31:F33)</f>
        <v>3</v>
      </c>
      <c r="G34" s="410">
        <f>SUM(G31:G33)</f>
        <v>20</v>
      </c>
      <c r="H34" s="408">
        <f>SUM(H31:H33)</f>
        <v>353500</v>
      </c>
    </row>
    <row r="35" spans="1:8" s="4" customFormat="1" ht="20.100000000000001" customHeight="1">
      <c r="A35" s="411"/>
      <c r="B35" s="411"/>
      <c r="C35" s="428"/>
      <c r="D35" s="411"/>
      <c r="E35" s="12" t="s">
        <v>0</v>
      </c>
      <c r="F35" s="8">
        <v>0</v>
      </c>
      <c r="G35" s="411"/>
      <c r="H35" s="409"/>
    </row>
    <row r="36" spans="1:8" s="2" customFormat="1" ht="20.100000000000001" customHeight="1">
      <c r="A36" s="27" t="s">
        <v>613</v>
      </c>
      <c r="B36" s="305" t="s">
        <v>1255</v>
      </c>
      <c r="C36" s="94" t="s">
        <v>1254</v>
      </c>
      <c r="D36" s="278" t="s">
        <v>615</v>
      </c>
      <c r="E36" s="412" t="s">
        <v>16</v>
      </c>
      <c r="F36" s="413"/>
      <c r="G36" s="31">
        <v>7</v>
      </c>
      <c r="H36" s="30">
        <v>33500</v>
      </c>
    </row>
    <row r="37" spans="1:8" s="2" customFormat="1" ht="20.100000000000001" customHeight="1">
      <c r="A37" s="27" t="s">
        <v>614</v>
      </c>
      <c r="B37" s="306" t="s">
        <v>644</v>
      </c>
      <c r="C37" s="95" t="s">
        <v>645</v>
      </c>
      <c r="D37" s="278" t="s">
        <v>115</v>
      </c>
      <c r="E37" s="412" t="s">
        <v>16</v>
      </c>
      <c r="F37" s="413"/>
      <c r="G37" s="279">
        <v>5</v>
      </c>
      <c r="H37" s="30">
        <v>59500</v>
      </c>
    </row>
    <row r="38" spans="1:8" s="2" customFormat="1" ht="20.100000000000001" customHeight="1">
      <c r="A38" s="27" t="s">
        <v>254</v>
      </c>
      <c r="B38" s="306" t="s">
        <v>1256</v>
      </c>
      <c r="C38" s="95" t="s">
        <v>619</v>
      </c>
      <c r="D38" s="369" t="s">
        <v>1249</v>
      </c>
      <c r="E38" s="412" t="s">
        <v>16</v>
      </c>
      <c r="F38" s="413"/>
      <c r="G38" s="261">
        <v>6</v>
      </c>
      <c r="H38" s="30">
        <v>104000</v>
      </c>
    </row>
    <row r="39" spans="1:8" s="2" customFormat="1" ht="20.100000000000001" customHeight="1">
      <c r="A39" s="27" t="s">
        <v>255</v>
      </c>
      <c r="B39" s="306" t="s">
        <v>1258</v>
      </c>
      <c r="C39" s="95" t="s">
        <v>620</v>
      </c>
      <c r="D39" s="369" t="s">
        <v>1249</v>
      </c>
      <c r="E39" s="412" t="s">
        <v>16</v>
      </c>
      <c r="F39" s="413"/>
      <c r="G39" s="261">
        <v>6</v>
      </c>
      <c r="H39" s="30">
        <v>77000</v>
      </c>
    </row>
    <row r="40" spans="1:8" s="2" customFormat="1" ht="20.100000000000001" customHeight="1">
      <c r="A40" s="27" t="s">
        <v>256</v>
      </c>
      <c r="B40" s="306" t="s">
        <v>539</v>
      </c>
      <c r="C40" s="95" t="s">
        <v>621</v>
      </c>
      <c r="D40" s="278" t="s">
        <v>541</v>
      </c>
      <c r="E40" s="412" t="s">
        <v>16</v>
      </c>
      <c r="F40" s="413"/>
      <c r="G40" s="261">
        <v>6</v>
      </c>
      <c r="H40" s="30">
        <v>108000</v>
      </c>
    </row>
    <row r="41" spans="1:8" s="2" customFormat="1" ht="20.100000000000001" customHeight="1">
      <c r="A41" s="27" t="s">
        <v>257</v>
      </c>
      <c r="B41" s="306" t="s">
        <v>565</v>
      </c>
      <c r="C41" s="95" t="s">
        <v>622</v>
      </c>
      <c r="D41" s="278" t="s">
        <v>1243</v>
      </c>
      <c r="E41" s="412" t="s">
        <v>16</v>
      </c>
      <c r="F41" s="413"/>
      <c r="G41" s="261">
        <v>12</v>
      </c>
      <c r="H41" s="30">
        <v>198000</v>
      </c>
    </row>
    <row r="42" spans="1:8" s="2" customFormat="1" ht="20.100000000000001" customHeight="1">
      <c r="A42" s="27" t="s">
        <v>257</v>
      </c>
      <c r="B42" s="306" t="s">
        <v>566</v>
      </c>
      <c r="C42" s="95" t="s">
        <v>623</v>
      </c>
      <c r="D42" s="278" t="s">
        <v>1243</v>
      </c>
      <c r="E42" s="412" t="s">
        <v>16</v>
      </c>
      <c r="F42" s="413"/>
      <c r="G42" s="261">
        <v>5</v>
      </c>
      <c r="H42" s="30">
        <v>126200</v>
      </c>
    </row>
    <row r="43" spans="1:8" s="2" customFormat="1" ht="20.100000000000001" customHeight="1">
      <c r="A43" s="27" t="s">
        <v>538</v>
      </c>
      <c r="B43" s="307" t="s">
        <v>540</v>
      </c>
      <c r="C43" s="95" t="s">
        <v>624</v>
      </c>
      <c r="D43" s="278" t="s">
        <v>542</v>
      </c>
      <c r="E43" s="412" t="s">
        <v>16</v>
      </c>
      <c r="F43" s="413"/>
      <c r="G43" s="31">
        <v>4</v>
      </c>
      <c r="H43" s="30">
        <v>14500</v>
      </c>
    </row>
    <row r="44" spans="1:8" s="2" customFormat="1" ht="20.100000000000001" customHeight="1">
      <c r="A44" s="27" t="s">
        <v>245</v>
      </c>
      <c r="B44" s="302" t="s">
        <v>1285</v>
      </c>
      <c r="C44" s="117" t="s">
        <v>1253</v>
      </c>
      <c r="D44" s="278" t="s">
        <v>115</v>
      </c>
      <c r="E44" s="412" t="s">
        <v>16</v>
      </c>
      <c r="F44" s="413"/>
      <c r="G44" s="370">
        <v>2</v>
      </c>
      <c r="H44" s="30">
        <v>29300</v>
      </c>
    </row>
    <row r="45" spans="1:8" s="4" customFormat="1" ht="20.100000000000001" customHeight="1">
      <c r="A45" s="418" t="s">
        <v>25</v>
      </c>
      <c r="B45" s="418"/>
      <c r="C45" s="422"/>
      <c r="D45" s="418"/>
      <c r="E45" s="11" t="s">
        <v>1</v>
      </c>
      <c r="F45" s="6">
        <f>COUNTIF(E36:F44,"법인카드")</f>
        <v>9</v>
      </c>
      <c r="G45" s="410">
        <f>SUM(G36:G44)</f>
        <v>53</v>
      </c>
      <c r="H45" s="408">
        <f>SUM(H36:H44)</f>
        <v>750000</v>
      </c>
    </row>
    <row r="46" spans="1:8" s="4" customFormat="1" ht="20.100000000000001" customHeight="1">
      <c r="A46" s="411"/>
      <c r="B46" s="411"/>
      <c r="C46" s="420"/>
      <c r="D46" s="411"/>
      <c r="E46" s="12" t="s">
        <v>0</v>
      </c>
      <c r="F46" s="8">
        <v>0</v>
      </c>
      <c r="G46" s="411"/>
      <c r="H46" s="409"/>
    </row>
    <row r="47" spans="1:8" s="4" customFormat="1" ht="20.100000000000001" customHeight="1">
      <c r="A47" s="281" t="s">
        <v>616</v>
      </c>
      <c r="B47" s="274" t="s">
        <v>617</v>
      </c>
      <c r="C47" s="94" t="s">
        <v>625</v>
      </c>
      <c r="D47" s="30" t="s">
        <v>1243</v>
      </c>
      <c r="E47" s="412" t="s">
        <v>16</v>
      </c>
      <c r="F47" s="413"/>
      <c r="G47" s="281">
        <v>11</v>
      </c>
      <c r="H47" s="30">
        <v>316300</v>
      </c>
    </row>
    <row r="48" spans="1:8" s="4" customFormat="1" ht="20.100000000000001" customHeight="1">
      <c r="A48" s="273" t="s">
        <v>281</v>
      </c>
      <c r="B48" s="274" t="s">
        <v>567</v>
      </c>
      <c r="C48" s="95" t="s">
        <v>626</v>
      </c>
      <c r="D48" s="273" t="s">
        <v>1286</v>
      </c>
      <c r="E48" s="412" t="s">
        <v>16</v>
      </c>
      <c r="F48" s="413"/>
      <c r="G48" s="273">
        <v>8</v>
      </c>
      <c r="H48" s="30">
        <v>215000</v>
      </c>
    </row>
    <row r="49" spans="1:8" s="4" customFormat="1" ht="20.100000000000001" customHeight="1">
      <c r="A49" s="273" t="s">
        <v>561</v>
      </c>
      <c r="B49" s="274" t="s">
        <v>568</v>
      </c>
      <c r="C49" s="95" t="s">
        <v>1264</v>
      </c>
      <c r="D49" s="273" t="s">
        <v>1243</v>
      </c>
      <c r="E49" s="412" t="s">
        <v>1168</v>
      </c>
      <c r="F49" s="413"/>
      <c r="G49" s="273">
        <v>9</v>
      </c>
      <c r="H49" s="30">
        <v>83500</v>
      </c>
    </row>
    <row r="50" spans="1:8" s="4" customFormat="1" ht="20.100000000000001" customHeight="1">
      <c r="A50" s="273" t="s">
        <v>284</v>
      </c>
      <c r="B50" s="274" t="s">
        <v>1266</v>
      </c>
      <c r="C50" s="95" t="s">
        <v>1265</v>
      </c>
      <c r="D50" s="273" t="s">
        <v>1287</v>
      </c>
      <c r="E50" s="412" t="s">
        <v>16</v>
      </c>
      <c r="F50" s="413"/>
      <c r="G50" s="273">
        <v>64</v>
      </c>
      <c r="H50" s="30">
        <v>258200</v>
      </c>
    </row>
    <row r="51" spans="1:8" s="4" customFormat="1" ht="20.100000000000001" customHeight="1">
      <c r="A51" s="273" t="s">
        <v>286</v>
      </c>
      <c r="B51" s="274" t="s">
        <v>1288</v>
      </c>
      <c r="C51" s="95" t="s">
        <v>627</v>
      </c>
      <c r="D51" s="273" t="s">
        <v>57</v>
      </c>
      <c r="E51" s="412" t="s">
        <v>16</v>
      </c>
      <c r="F51" s="413"/>
      <c r="G51" s="373">
        <v>8</v>
      </c>
      <c r="H51" s="30">
        <v>38800</v>
      </c>
    </row>
    <row r="52" spans="1:8" s="4" customFormat="1" ht="20.100000000000001" customHeight="1">
      <c r="A52" s="418" t="s">
        <v>26</v>
      </c>
      <c r="B52" s="418"/>
      <c r="C52" s="419"/>
      <c r="D52" s="418"/>
      <c r="E52" s="11" t="s">
        <v>1</v>
      </c>
      <c r="F52" s="6">
        <f>COUNTIF(E47:F51,"법인카드")</f>
        <v>5</v>
      </c>
      <c r="G52" s="410">
        <f>SUM(G47:G51)</f>
        <v>100</v>
      </c>
      <c r="H52" s="408">
        <f>SUM(H47:H51)</f>
        <v>911800</v>
      </c>
    </row>
    <row r="53" spans="1:8" s="4" customFormat="1" ht="20.100000000000001" customHeight="1">
      <c r="A53" s="411"/>
      <c r="B53" s="411"/>
      <c r="C53" s="420"/>
      <c r="D53" s="411"/>
      <c r="E53" s="12" t="s">
        <v>0</v>
      </c>
      <c r="F53" s="8">
        <v>0</v>
      </c>
      <c r="G53" s="411"/>
      <c r="H53" s="409"/>
    </row>
    <row r="54" spans="1:8" s="2" customFormat="1" ht="20.100000000000001" customHeight="1">
      <c r="A54" s="273" t="s">
        <v>317</v>
      </c>
      <c r="B54" s="28" t="s">
        <v>1261</v>
      </c>
      <c r="C54" s="94" t="s">
        <v>620</v>
      </c>
      <c r="D54" s="369" t="s">
        <v>1249</v>
      </c>
      <c r="E54" s="412" t="s">
        <v>16</v>
      </c>
      <c r="F54" s="413"/>
      <c r="G54" s="31">
        <v>5</v>
      </c>
      <c r="H54" s="30">
        <v>56200</v>
      </c>
    </row>
    <row r="55" spans="1:8" s="2" customFormat="1" ht="20.100000000000001" customHeight="1">
      <c r="A55" s="273" t="s">
        <v>319</v>
      </c>
      <c r="B55" s="28" t="s">
        <v>1261</v>
      </c>
      <c r="C55" s="95" t="s">
        <v>628</v>
      </c>
      <c r="D55" s="30" t="s">
        <v>1250</v>
      </c>
      <c r="E55" s="412" t="s">
        <v>16</v>
      </c>
      <c r="F55" s="413"/>
      <c r="G55" s="31">
        <v>5</v>
      </c>
      <c r="H55" s="30">
        <v>65000</v>
      </c>
    </row>
    <row r="56" spans="1:8" s="2" customFormat="1" ht="20.100000000000001" customHeight="1">
      <c r="A56" s="281" t="s">
        <v>321</v>
      </c>
      <c r="B56" s="276" t="s">
        <v>1268</v>
      </c>
      <c r="C56" s="95" t="s">
        <v>1267</v>
      </c>
      <c r="D56" s="30" t="s">
        <v>1289</v>
      </c>
      <c r="E56" s="412" t="s">
        <v>1275</v>
      </c>
      <c r="F56" s="413"/>
      <c r="G56" s="370">
        <v>64</v>
      </c>
      <c r="H56" s="30">
        <v>2200000</v>
      </c>
    </row>
    <row r="57" spans="1:8" s="2" customFormat="1" ht="20.100000000000001" customHeight="1">
      <c r="A57" s="273" t="s">
        <v>321</v>
      </c>
      <c r="B57" s="276" t="s">
        <v>1290</v>
      </c>
      <c r="C57" s="95" t="s">
        <v>629</v>
      </c>
      <c r="D57" s="30" t="s">
        <v>545</v>
      </c>
      <c r="E57" s="412" t="s">
        <v>16</v>
      </c>
      <c r="F57" s="413"/>
      <c r="G57" s="261">
        <v>7</v>
      </c>
      <c r="H57" s="30">
        <v>57400</v>
      </c>
    </row>
    <row r="58" spans="1:8" s="2" customFormat="1" ht="20.100000000000001" customHeight="1">
      <c r="A58" s="273" t="s">
        <v>321</v>
      </c>
      <c r="B58" s="28" t="s">
        <v>569</v>
      </c>
      <c r="C58" s="95" t="s">
        <v>618</v>
      </c>
      <c r="D58" s="30" t="s">
        <v>1291</v>
      </c>
      <c r="E58" s="412" t="s">
        <v>16</v>
      </c>
      <c r="F58" s="413"/>
      <c r="G58" s="261">
        <v>4</v>
      </c>
      <c r="H58" s="30">
        <v>34500</v>
      </c>
    </row>
    <row r="59" spans="1:8" s="2" customFormat="1" ht="20.100000000000001" customHeight="1">
      <c r="A59" s="273" t="s">
        <v>1269</v>
      </c>
      <c r="B59" s="28" t="s">
        <v>335</v>
      </c>
      <c r="C59" s="95" t="s">
        <v>1270</v>
      </c>
      <c r="D59" s="30" t="s">
        <v>1243</v>
      </c>
      <c r="E59" s="412" t="s">
        <v>16</v>
      </c>
      <c r="F59" s="413"/>
      <c r="G59" s="31">
        <v>15</v>
      </c>
      <c r="H59" s="30">
        <v>339000</v>
      </c>
    </row>
    <row r="60" spans="1:8" s="2" customFormat="1" ht="20.100000000000001" customHeight="1">
      <c r="A60" s="373" t="s">
        <v>637</v>
      </c>
      <c r="B60" s="28" t="s">
        <v>335</v>
      </c>
      <c r="C60" s="95" t="s">
        <v>1271</v>
      </c>
      <c r="D60" s="30" t="s">
        <v>1243</v>
      </c>
      <c r="E60" s="412" t="s">
        <v>16</v>
      </c>
      <c r="F60" s="413"/>
      <c r="G60" s="370">
        <v>3</v>
      </c>
      <c r="H60" s="30">
        <v>28000</v>
      </c>
    </row>
    <row r="61" spans="1:8" s="2" customFormat="1" ht="20.100000000000001" customHeight="1">
      <c r="A61" s="281" t="s">
        <v>638</v>
      </c>
      <c r="B61" s="28" t="s">
        <v>639</v>
      </c>
      <c r="C61" s="95" t="s">
        <v>640</v>
      </c>
      <c r="D61" s="30" t="s">
        <v>1292</v>
      </c>
      <c r="E61" s="412" t="s">
        <v>1276</v>
      </c>
      <c r="F61" s="413"/>
      <c r="G61" s="370">
        <v>64</v>
      </c>
      <c r="H61" s="30">
        <v>330000</v>
      </c>
    </row>
    <row r="62" spans="1:8" s="2" customFormat="1" ht="20.100000000000001" customHeight="1">
      <c r="A62" s="273" t="s">
        <v>333</v>
      </c>
      <c r="B62" s="28" t="s">
        <v>570</v>
      </c>
      <c r="C62" s="117" t="s">
        <v>627</v>
      </c>
      <c r="D62" s="30" t="s">
        <v>1243</v>
      </c>
      <c r="E62" s="412" t="s">
        <v>16</v>
      </c>
      <c r="F62" s="413"/>
      <c r="G62" s="31">
        <v>2</v>
      </c>
      <c r="H62" s="30">
        <v>11100</v>
      </c>
    </row>
    <row r="63" spans="1:8" s="4" customFormat="1" ht="20.100000000000001" customHeight="1">
      <c r="A63" s="418" t="s">
        <v>544</v>
      </c>
      <c r="B63" s="418"/>
      <c r="C63" s="419"/>
      <c r="D63" s="418"/>
      <c r="E63" s="11" t="s">
        <v>1</v>
      </c>
      <c r="F63" s="6">
        <f>COUNTIF(E54:F62,"법인카드")</f>
        <v>7</v>
      </c>
      <c r="G63" s="410">
        <f>SUM(G54:G62)</f>
        <v>169</v>
      </c>
      <c r="H63" s="408">
        <f>SUM(H54:H62)</f>
        <v>3121200</v>
      </c>
    </row>
    <row r="64" spans="1:8" s="4" customFormat="1" ht="20.100000000000001" customHeight="1">
      <c r="A64" s="411"/>
      <c r="B64" s="411"/>
      <c r="C64" s="420"/>
      <c r="D64" s="411"/>
      <c r="E64" s="12" t="s">
        <v>0</v>
      </c>
      <c r="F64" s="8">
        <v>2</v>
      </c>
      <c r="G64" s="411"/>
      <c r="H64" s="409"/>
    </row>
    <row r="65" spans="1:8" s="2" customFormat="1" ht="20.100000000000001" customHeight="1">
      <c r="A65" s="27" t="s">
        <v>354</v>
      </c>
      <c r="B65" s="28" t="s">
        <v>381</v>
      </c>
      <c r="C65" s="94" t="s">
        <v>630</v>
      </c>
      <c r="D65" s="30" t="s">
        <v>115</v>
      </c>
      <c r="E65" s="412" t="s">
        <v>16</v>
      </c>
      <c r="F65" s="413"/>
      <c r="G65" s="31">
        <v>5</v>
      </c>
      <c r="H65" s="30">
        <v>76000</v>
      </c>
    </row>
    <row r="66" spans="1:8" s="2" customFormat="1" ht="20.100000000000001" customHeight="1">
      <c r="A66" s="27" t="s">
        <v>370</v>
      </c>
      <c r="B66" s="28" t="s">
        <v>1293</v>
      </c>
      <c r="C66" s="95" t="s">
        <v>632</v>
      </c>
      <c r="D66" s="30" t="s">
        <v>543</v>
      </c>
      <c r="E66" s="412" t="s">
        <v>16</v>
      </c>
      <c r="F66" s="413"/>
      <c r="G66" s="261">
        <v>8</v>
      </c>
      <c r="H66" s="30">
        <v>240000</v>
      </c>
    </row>
    <row r="67" spans="1:8" s="2" customFormat="1" ht="20.100000000000001" customHeight="1">
      <c r="A67" s="27" t="s">
        <v>374</v>
      </c>
      <c r="B67" s="28" t="s">
        <v>384</v>
      </c>
      <c r="C67" s="95" t="s">
        <v>633</v>
      </c>
      <c r="D67" s="30" t="s">
        <v>542</v>
      </c>
      <c r="E67" s="412" t="s">
        <v>16</v>
      </c>
      <c r="F67" s="413"/>
      <c r="G67" s="31">
        <v>4</v>
      </c>
      <c r="H67" s="30">
        <v>18000</v>
      </c>
    </row>
    <row r="68" spans="1:8" s="2" customFormat="1" ht="20.100000000000001" customHeight="1">
      <c r="A68" s="37" t="s">
        <v>377</v>
      </c>
      <c r="B68" s="38" t="s">
        <v>571</v>
      </c>
      <c r="C68" s="95" t="s">
        <v>634</v>
      </c>
      <c r="D68" s="40" t="s">
        <v>545</v>
      </c>
      <c r="E68" s="412" t="s">
        <v>16</v>
      </c>
      <c r="F68" s="413"/>
      <c r="G68" s="41">
        <v>4</v>
      </c>
      <c r="H68" s="40">
        <v>22300</v>
      </c>
    </row>
    <row r="69" spans="1:8" s="4" customFormat="1" ht="20.100000000000001" customHeight="1">
      <c r="A69" s="418" t="s">
        <v>28</v>
      </c>
      <c r="B69" s="418"/>
      <c r="C69" s="419"/>
      <c r="D69" s="418"/>
      <c r="E69" s="11" t="s">
        <v>1</v>
      </c>
      <c r="F69" s="6">
        <f>COUNTIF(E65:F68,"법인카드")</f>
        <v>4</v>
      </c>
      <c r="G69" s="410">
        <f>SUM(G65:G68)</f>
        <v>21</v>
      </c>
      <c r="H69" s="408">
        <f>SUM(H65:H68)</f>
        <v>356300</v>
      </c>
    </row>
    <row r="70" spans="1:8" s="4" customFormat="1" ht="20.100000000000001" customHeight="1">
      <c r="A70" s="411"/>
      <c r="B70" s="411"/>
      <c r="C70" s="420"/>
      <c r="D70" s="411"/>
      <c r="E70" s="12" t="s">
        <v>0</v>
      </c>
      <c r="F70" s="8">
        <v>0</v>
      </c>
      <c r="G70" s="411"/>
      <c r="H70" s="409"/>
    </row>
    <row r="71" spans="1:8" s="2" customFormat="1" ht="20.100000000000001" customHeight="1">
      <c r="A71" s="27" t="s">
        <v>401</v>
      </c>
      <c r="B71" s="28" t="s">
        <v>1262</v>
      </c>
      <c r="C71" s="94" t="s">
        <v>631</v>
      </c>
      <c r="D71" s="30" t="s">
        <v>1247</v>
      </c>
      <c r="E71" s="412" t="s">
        <v>16</v>
      </c>
      <c r="F71" s="413"/>
      <c r="G71" s="31">
        <v>4</v>
      </c>
      <c r="H71" s="30">
        <v>54000</v>
      </c>
    </row>
    <row r="72" spans="1:8" s="2" customFormat="1" ht="20.100000000000001" customHeight="1">
      <c r="A72" s="27" t="s">
        <v>403</v>
      </c>
      <c r="B72" s="28" t="s">
        <v>1263</v>
      </c>
      <c r="C72" s="95" t="s">
        <v>635</v>
      </c>
      <c r="D72" s="30" t="s">
        <v>1250</v>
      </c>
      <c r="E72" s="412" t="s">
        <v>16</v>
      </c>
      <c r="F72" s="413"/>
      <c r="G72" s="261">
        <v>4</v>
      </c>
      <c r="H72" s="30">
        <v>47000</v>
      </c>
    </row>
    <row r="73" spans="1:8" s="2" customFormat="1" ht="20.100000000000001" customHeight="1">
      <c r="A73" s="27" t="s">
        <v>409</v>
      </c>
      <c r="B73" s="28" t="s">
        <v>572</v>
      </c>
      <c r="C73" s="95" t="s">
        <v>1272</v>
      </c>
      <c r="D73" s="30" t="s">
        <v>115</v>
      </c>
      <c r="E73" s="412" t="s">
        <v>16</v>
      </c>
      <c r="F73" s="413"/>
      <c r="G73" s="370">
        <v>6</v>
      </c>
      <c r="H73" s="30">
        <v>161180</v>
      </c>
    </row>
    <row r="74" spans="1:8" s="2" customFormat="1" ht="20.100000000000001" customHeight="1">
      <c r="A74" s="27" t="s">
        <v>415</v>
      </c>
      <c r="B74" s="28" t="s">
        <v>573</v>
      </c>
      <c r="C74" s="95" t="s">
        <v>636</v>
      </c>
      <c r="D74" s="30" t="s">
        <v>545</v>
      </c>
      <c r="E74" s="412" t="s">
        <v>16</v>
      </c>
      <c r="F74" s="413"/>
      <c r="G74" s="261">
        <v>5</v>
      </c>
      <c r="H74" s="30">
        <v>107250</v>
      </c>
    </row>
    <row r="75" spans="1:8" s="2" customFormat="1" ht="20.100000000000001" customHeight="1">
      <c r="A75" s="27" t="s">
        <v>417</v>
      </c>
      <c r="B75" s="28" t="s">
        <v>574</v>
      </c>
      <c r="C75" s="95" t="s">
        <v>607</v>
      </c>
      <c r="D75" s="30" t="s">
        <v>547</v>
      </c>
      <c r="E75" s="412" t="s">
        <v>16</v>
      </c>
      <c r="F75" s="413"/>
      <c r="G75" s="31">
        <v>4</v>
      </c>
      <c r="H75" s="30">
        <v>20300</v>
      </c>
    </row>
    <row r="76" spans="1:8" s="4" customFormat="1" ht="20.100000000000001" customHeight="1">
      <c r="A76" s="418" t="s">
        <v>29</v>
      </c>
      <c r="B76" s="418"/>
      <c r="C76" s="419"/>
      <c r="D76" s="418"/>
      <c r="E76" s="11" t="s">
        <v>1</v>
      </c>
      <c r="F76" s="6">
        <f>COUNTIF(E71:F75,"법인카드")</f>
        <v>5</v>
      </c>
      <c r="G76" s="410">
        <f>SUM(G71:G75)</f>
        <v>23</v>
      </c>
      <c r="H76" s="408">
        <f>SUM(H71:H75)</f>
        <v>389730</v>
      </c>
    </row>
    <row r="77" spans="1:8" s="4" customFormat="1" ht="20.100000000000001" customHeight="1">
      <c r="A77" s="411"/>
      <c r="B77" s="411"/>
      <c r="C77" s="420"/>
      <c r="D77" s="411"/>
      <c r="E77" s="12" t="s">
        <v>0</v>
      </c>
      <c r="F77" s="8">
        <v>0</v>
      </c>
      <c r="G77" s="411"/>
      <c r="H77" s="409"/>
    </row>
    <row r="78" spans="1:8" s="2" customFormat="1" ht="20.100000000000001" customHeight="1">
      <c r="A78" s="81" t="s">
        <v>479</v>
      </c>
      <c r="B78" s="82" t="s">
        <v>1257</v>
      </c>
      <c r="C78" s="83" t="s">
        <v>481</v>
      </c>
      <c r="D78" s="79" t="s">
        <v>1250</v>
      </c>
      <c r="E78" s="412" t="s">
        <v>16</v>
      </c>
      <c r="F78" s="413"/>
      <c r="G78" s="261">
        <v>3</v>
      </c>
      <c r="H78" s="80">
        <v>44000</v>
      </c>
    </row>
    <row r="79" spans="1:8" s="2" customFormat="1" ht="20.100000000000001" customHeight="1">
      <c r="A79" s="81" t="s">
        <v>451</v>
      </c>
      <c r="B79" s="82" t="s">
        <v>1257</v>
      </c>
      <c r="C79" s="83" t="s">
        <v>482</v>
      </c>
      <c r="D79" s="79" t="s">
        <v>1251</v>
      </c>
      <c r="E79" s="412" t="s">
        <v>16</v>
      </c>
      <c r="F79" s="413"/>
      <c r="G79" s="261">
        <v>3</v>
      </c>
      <c r="H79" s="80">
        <v>40000</v>
      </c>
    </row>
    <row r="80" spans="1:8" s="2" customFormat="1" ht="20.100000000000001" customHeight="1">
      <c r="A80" s="81" t="s">
        <v>459</v>
      </c>
      <c r="B80" s="82" t="s">
        <v>1274</v>
      </c>
      <c r="C80" s="83" t="s">
        <v>485</v>
      </c>
      <c r="D80" s="79" t="s">
        <v>1243</v>
      </c>
      <c r="E80" s="412" t="s">
        <v>16</v>
      </c>
      <c r="F80" s="413"/>
      <c r="G80" s="261">
        <v>11</v>
      </c>
      <c r="H80" s="80">
        <v>327000</v>
      </c>
    </row>
    <row r="81" spans="1:8" s="2" customFormat="1" ht="20.100000000000001" customHeight="1">
      <c r="A81" s="81" t="s">
        <v>472</v>
      </c>
      <c r="B81" s="82" t="s">
        <v>1294</v>
      </c>
      <c r="C81" s="83" t="s">
        <v>1273</v>
      </c>
      <c r="D81" s="79" t="s">
        <v>545</v>
      </c>
      <c r="E81" s="412" t="s">
        <v>16</v>
      </c>
      <c r="F81" s="413"/>
      <c r="G81" s="370">
        <v>3</v>
      </c>
      <c r="H81" s="80">
        <v>69000</v>
      </c>
    </row>
    <row r="82" spans="1:8" s="2" customFormat="1" ht="20.100000000000001" customHeight="1">
      <c r="A82" s="81" t="s">
        <v>475</v>
      </c>
      <c r="B82" s="82" t="s">
        <v>1295</v>
      </c>
      <c r="C82" s="83" t="s">
        <v>482</v>
      </c>
      <c r="D82" s="79" t="s">
        <v>1296</v>
      </c>
      <c r="E82" s="412" t="s">
        <v>16</v>
      </c>
      <c r="F82" s="413"/>
      <c r="G82" s="31">
        <v>9</v>
      </c>
      <c r="H82" s="80">
        <v>266000</v>
      </c>
    </row>
    <row r="83" spans="1:8" s="2" customFormat="1" ht="20.100000000000001" customHeight="1">
      <c r="A83" s="81" t="s">
        <v>477</v>
      </c>
      <c r="B83" s="275" t="s">
        <v>1297</v>
      </c>
      <c r="C83" s="83" t="s">
        <v>444</v>
      </c>
      <c r="D83" s="79" t="s">
        <v>1298</v>
      </c>
      <c r="E83" s="412" t="s">
        <v>16</v>
      </c>
      <c r="F83" s="413"/>
      <c r="G83" s="31">
        <v>5</v>
      </c>
      <c r="H83" s="80">
        <v>28600</v>
      </c>
    </row>
    <row r="84" spans="1:8" s="4" customFormat="1" ht="20.100000000000001" customHeight="1">
      <c r="A84" s="418" t="s">
        <v>30</v>
      </c>
      <c r="B84" s="418"/>
      <c r="C84" s="419"/>
      <c r="D84" s="418"/>
      <c r="E84" s="11" t="s">
        <v>1</v>
      </c>
      <c r="F84" s="6">
        <f>COUNTIF(E78:F83,"법인카드")</f>
        <v>6</v>
      </c>
      <c r="G84" s="410">
        <f>SUM(G78:G83)</f>
        <v>34</v>
      </c>
      <c r="H84" s="408">
        <f>SUM(H78:H83)</f>
        <v>774600</v>
      </c>
    </row>
    <row r="85" spans="1:8" s="4" customFormat="1" ht="20.100000000000001" customHeight="1">
      <c r="A85" s="411"/>
      <c r="B85" s="411"/>
      <c r="C85" s="420"/>
      <c r="D85" s="411"/>
      <c r="E85" s="12" t="s">
        <v>0</v>
      </c>
      <c r="F85" s="8">
        <v>0</v>
      </c>
      <c r="G85" s="411"/>
      <c r="H85" s="409"/>
    </row>
    <row r="86" spans="1:8" s="2" customFormat="1" ht="20.100000000000001" customHeight="1">
      <c r="A86" s="88" t="s">
        <v>641</v>
      </c>
      <c r="B86" s="91" t="s">
        <v>575</v>
      </c>
      <c r="C86" s="94" t="s">
        <v>306</v>
      </c>
      <c r="D86" s="79" t="s">
        <v>1299</v>
      </c>
      <c r="E86" s="412" t="s">
        <v>16</v>
      </c>
      <c r="F86" s="413"/>
      <c r="G86" s="96">
        <v>6</v>
      </c>
      <c r="H86" s="87">
        <v>34300</v>
      </c>
    </row>
    <row r="87" spans="1:8" s="2" customFormat="1" ht="20.100000000000001" customHeight="1">
      <c r="A87" s="89" t="s">
        <v>642</v>
      </c>
      <c r="B87" s="92" t="s">
        <v>1300</v>
      </c>
      <c r="C87" s="95" t="s">
        <v>643</v>
      </c>
      <c r="D87" s="79" t="s">
        <v>1299</v>
      </c>
      <c r="E87" s="412" t="s">
        <v>16</v>
      </c>
      <c r="F87" s="413"/>
      <c r="G87" s="97">
        <v>8</v>
      </c>
      <c r="H87" s="87">
        <v>80000</v>
      </c>
    </row>
    <row r="88" spans="1:8" s="2" customFormat="1" ht="20.100000000000001" customHeight="1">
      <c r="A88" s="89" t="s">
        <v>504</v>
      </c>
      <c r="B88" s="92" t="s">
        <v>576</v>
      </c>
      <c r="C88" s="95" t="s">
        <v>444</v>
      </c>
      <c r="D88" s="79" t="s">
        <v>1298</v>
      </c>
      <c r="E88" s="412" t="s">
        <v>16</v>
      </c>
      <c r="F88" s="413"/>
      <c r="G88" s="97">
        <v>6</v>
      </c>
      <c r="H88" s="87">
        <v>35600</v>
      </c>
    </row>
    <row r="89" spans="1:8" s="2" customFormat="1" ht="20.100000000000001" customHeight="1">
      <c r="A89" s="89" t="s">
        <v>506</v>
      </c>
      <c r="B89" s="92" t="s">
        <v>577</v>
      </c>
      <c r="C89" s="95" t="s">
        <v>524</v>
      </c>
      <c r="D89" s="79" t="s">
        <v>1243</v>
      </c>
      <c r="E89" s="412" t="s">
        <v>16</v>
      </c>
      <c r="F89" s="413"/>
      <c r="G89" s="97">
        <v>12</v>
      </c>
      <c r="H89" s="87">
        <v>240000</v>
      </c>
    </row>
    <row r="90" spans="1:8" s="2" customFormat="1" ht="20.100000000000001" customHeight="1">
      <c r="A90" s="89" t="s">
        <v>508</v>
      </c>
      <c r="B90" s="92" t="s">
        <v>578</v>
      </c>
      <c r="C90" s="95" t="s">
        <v>306</v>
      </c>
      <c r="D90" s="79" t="s">
        <v>57</v>
      </c>
      <c r="E90" s="412" t="s">
        <v>16</v>
      </c>
      <c r="F90" s="413"/>
      <c r="G90" s="97">
        <v>3</v>
      </c>
      <c r="H90" s="87">
        <v>14900</v>
      </c>
    </row>
    <row r="91" spans="1:8" s="4" customFormat="1" ht="20.100000000000001" customHeight="1">
      <c r="A91" s="418" t="s">
        <v>31</v>
      </c>
      <c r="B91" s="418"/>
      <c r="C91" s="419"/>
      <c r="D91" s="418"/>
      <c r="E91" s="11" t="s">
        <v>1</v>
      </c>
      <c r="F91" s="6">
        <f>COUNTIF(E86:F90,"법인카드")</f>
        <v>5</v>
      </c>
      <c r="G91" s="410">
        <f>SUM(G86:G90)</f>
        <v>35</v>
      </c>
      <c r="H91" s="408">
        <f>SUM(H86:H90)</f>
        <v>404800</v>
      </c>
    </row>
    <row r="92" spans="1:8" s="4" customFormat="1" ht="20.100000000000001" customHeight="1">
      <c r="A92" s="411"/>
      <c r="B92" s="411"/>
      <c r="C92" s="420"/>
      <c r="D92" s="411"/>
      <c r="E92" s="12" t="s">
        <v>0</v>
      </c>
      <c r="F92" s="8">
        <v>0</v>
      </c>
      <c r="G92" s="411"/>
      <c r="H92" s="409"/>
    </row>
    <row r="93" spans="1:8" s="4" customFormat="1" ht="20.100000000000001" customHeight="1">
      <c r="A93" s="434" t="s">
        <v>53</v>
      </c>
      <c r="B93" s="434"/>
      <c r="C93" s="440"/>
      <c r="D93" s="434"/>
      <c r="E93" s="13" t="s">
        <v>14</v>
      </c>
      <c r="F93" s="14">
        <f>COUNTIF(E4:F92,"법인카드")</f>
        <v>62</v>
      </c>
      <c r="G93" s="438">
        <f>SUM(G9,G14,G22,G29,G34,G45,G52,G63,G69,G76,G84,G91)</f>
        <v>579</v>
      </c>
      <c r="H93" s="436">
        <f>SUM(H9,H14,H22,H29,H34,H45,H52,H63,H69,H76,H84,H91)</f>
        <v>8973430</v>
      </c>
    </row>
    <row r="94" spans="1:8" ht="20.100000000000001" customHeight="1">
      <c r="A94" s="435"/>
      <c r="B94" s="435"/>
      <c r="C94" s="441"/>
      <c r="D94" s="435"/>
      <c r="E94" s="15" t="s">
        <v>15</v>
      </c>
      <c r="F94" s="16">
        <f>COUNTIF(E5:F93,"계좌이체")</f>
        <v>2</v>
      </c>
      <c r="G94" s="439"/>
      <c r="H94" s="437"/>
    </row>
    <row r="95" spans="1:8" ht="15" customHeight="1">
      <c r="C95" s="21"/>
    </row>
    <row r="96" spans="1:8" ht="15" customHeight="1">
      <c r="C96" s="21"/>
    </row>
    <row r="97" spans="3:3" ht="15" customHeight="1">
      <c r="C97" s="22"/>
    </row>
    <row r="98" spans="3:3" ht="15" customHeight="1">
      <c r="C98" s="22"/>
    </row>
    <row r="99" spans="3:3" ht="15" customHeight="1">
      <c r="C99" s="22"/>
    </row>
    <row r="100" spans="3:3" ht="15" customHeight="1"/>
    <row r="101" spans="3:3" ht="15" customHeight="1"/>
    <row r="102" spans="3:3" ht="15" customHeight="1"/>
    <row r="103" spans="3:3" ht="15" customHeight="1"/>
    <row r="104" spans="3:3" ht="15" customHeight="1"/>
    <row r="105" spans="3:3" ht="15" customHeight="1"/>
  </sheetData>
  <autoFilter ref="A4:H94">
    <filterColumn colId="4" showButton="0"/>
  </autoFilter>
  <mergeCells count="144">
    <mergeCell ref="E90:F90"/>
    <mergeCell ref="E87:F87"/>
    <mergeCell ref="E72:F72"/>
    <mergeCell ref="E73:F73"/>
    <mergeCell ref="E74:F74"/>
    <mergeCell ref="E79:F79"/>
    <mergeCell ref="E80:F80"/>
    <mergeCell ref="E75:F75"/>
    <mergeCell ref="E56:F56"/>
    <mergeCell ref="E60:F60"/>
    <mergeCell ref="E68:F68"/>
    <mergeCell ref="E54:F54"/>
    <mergeCell ref="G69:G70"/>
    <mergeCell ref="C52:C53"/>
    <mergeCell ref="D52:D53"/>
    <mergeCell ref="E71:F71"/>
    <mergeCell ref="E48:F48"/>
    <mergeCell ref="E50:F50"/>
    <mergeCell ref="E51:F51"/>
    <mergeCell ref="E58:F58"/>
    <mergeCell ref="E57:F57"/>
    <mergeCell ref="A45:A46"/>
    <mergeCell ref="B45:B46"/>
    <mergeCell ref="E49:F49"/>
    <mergeCell ref="C45:C46"/>
    <mergeCell ref="D45:D46"/>
    <mergeCell ref="E55:F55"/>
    <mergeCell ref="E59:F59"/>
    <mergeCell ref="E62:F62"/>
    <mergeCell ref="E67:F67"/>
    <mergeCell ref="E65:F65"/>
    <mergeCell ref="H93:H94"/>
    <mergeCell ref="G93:G94"/>
    <mergeCell ref="B76:B77"/>
    <mergeCell ref="C76:C77"/>
    <mergeCell ref="D76:D77"/>
    <mergeCell ref="G76:G77"/>
    <mergeCell ref="H76:H77"/>
    <mergeCell ref="G84:G85"/>
    <mergeCell ref="H84:H85"/>
    <mergeCell ref="E86:F86"/>
    <mergeCell ref="D93:D94"/>
    <mergeCell ref="C93:C94"/>
    <mergeCell ref="B93:B94"/>
    <mergeCell ref="E82:F82"/>
    <mergeCell ref="E83:F83"/>
    <mergeCell ref="E88:F88"/>
    <mergeCell ref="E78:F78"/>
    <mergeCell ref="H91:H92"/>
    <mergeCell ref="B84:B85"/>
    <mergeCell ref="B91:B92"/>
    <mergeCell ref="C91:C92"/>
    <mergeCell ref="G91:G92"/>
    <mergeCell ref="E81:F81"/>
    <mergeCell ref="E89:F89"/>
    <mergeCell ref="A93:A94"/>
    <mergeCell ref="A52:A53"/>
    <mergeCell ref="B52:B53"/>
    <mergeCell ref="A69:A70"/>
    <mergeCell ref="B69:B70"/>
    <mergeCell ref="C69:C70"/>
    <mergeCell ref="D69:D70"/>
    <mergeCell ref="A63:A64"/>
    <mergeCell ref="A84:A85"/>
    <mergeCell ref="C84:C85"/>
    <mergeCell ref="D84:D85"/>
    <mergeCell ref="B63:B64"/>
    <mergeCell ref="C63:C64"/>
    <mergeCell ref="D63:D64"/>
    <mergeCell ref="A76:A77"/>
    <mergeCell ref="A91:A92"/>
    <mergeCell ref="D91:D92"/>
    <mergeCell ref="E43:F43"/>
    <mergeCell ref="E36:F36"/>
    <mergeCell ref="G29:G30"/>
    <mergeCell ref="H29:H30"/>
    <mergeCell ref="E24:F24"/>
    <mergeCell ref="E28:F28"/>
    <mergeCell ref="H22:H23"/>
    <mergeCell ref="E31:F31"/>
    <mergeCell ref="E32:F32"/>
    <mergeCell ref="E33:F33"/>
    <mergeCell ref="E25:F25"/>
    <mergeCell ref="A29:A30"/>
    <mergeCell ref="B29:B30"/>
    <mergeCell ref="C29:C30"/>
    <mergeCell ref="D29:D30"/>
    <mergeCell ref="C34:C35"/>
    <mergeCell ref="D34:D35"/>
    <mergeCell ref="G14:G15"/>
    <mergeCell ref="H14:H15"/>
    <mergeCell ref="E11:F11"/>
    <mergeCell ref="E12:F12"/>
    <mergeCell ref="E13:F13"/>
    <mergeCell ref="E18:F18"/>
    <mergeCell ref="E19:F19"/>
    <mergeCell ref="E42:F42"/>
    <mergeCell ref="E37:F37"/>
    <mergeCell ref="A2:H2"/>
    <mergeCell ref="E4:F4"/>
    <mergeCell ref="A9:A10"/>
    <mergeCell ref="B9:B10"/>
    <mergeCell ref="C9:C10"/>
    <mergeCell ref="D9:D10"/>
    <mergeCell ref="E5:F5"/>
    <mergeCell ref="G9:G10"/>
    <mergeCell ref="H9:H10"/>
    <mergeCell ref="E6:F6"/>
    <mergeCell ref="E7:F7"/>
    <mergeCell ref="E8:F8"/>
    <mergeCell ref="A22:A23"/>
    <mergeCell ref="B22:B23"/>
    <mergeCell ref="C22:C23"/>
    <mergeCell ref="D22:D23"/>
    <mergeCell ref="A14:A15"/>
    <mergeCell ref="B14:B15"/>
    <mergeCell ref="C14:C15"/>
    <mergeCell ref="D14:D15"/>
    <mergeCell ref="A34:A35"/>
    <mergeCell ref="B34:B35"/>
    <mergeCell ref="H52:H53"/>
    <mergeCell ref="G63:G64"/>
    <mergeCell ref="H63:H64"/>
    <mergeCell ref="H69:H70"/>
    <mergeCell ref="G52:G53"/>
    <mergeCell ref="E66:F66"/>
    <mergeCell ref="E16:F16"/>
    <mergeCell ref="E17:F17"/>
    <mergeCell ref="G22:G23"/>
    <mergeCell ref="G34:G35"/>
    <mergeCell ref="H34:H35"/>
    <mergeCell ref="E44:F44"/>
    <mergeCell ref="G45:G46"/>
    <mergeCell ref="H45:H46"/>
    <mergeCell ref="E26:F26"/>
    <mergeCell ref="E27:F27"/>
    <mergeCell ref="E20:F20"/>
    <mergeCell ref="E21:F21"/>
    <mergeCell ref="E38:F38"/>
    <mergeCell ref="E39:F39"/>
    <mergeCell ref="E40:F40"/>
    <mergeCell ref="E47:F47"/>
    <mergeCell ref="E61:F61"/>
    <mergeCell ref="E41:F41"/>
  </mergeCells>
  <phoneticPr fontId="3" type="noConversion"/>
  <printOptions horizontalCentered="1"/>
  <pageMargins left="0.19685039370078741" right="0.15748031496062992" top="0.43307086614173229" bottom="0.98425196850393704" header="0.51181102362204722" footer="0.51181102362204722"/>
  <pageSetup paperSize="9" scale="27" fitToWidth="0" fitToHeight="0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H77"/>
  <sheetViews>
    <sheetView view="pageBreakPreview" zoomScaleNormal="100" zoomScaleSheetLayoutView="100" workbookViewId="0">
      <pane ySplit="4" topLeftCell="A32" activePane="bottomLeft" state="frozen"/>
      <selection activeCell="E66" sqref="E66"/>
      <selection pane="bottomLeft" activeCell="D58" sqref="D58"/>
    </sheetView>
  </sheetViews>
  <sheetFormatPr defaultColWidth="16.1640625" defaultRowHeight="12"/>
  <cols>
    <col min="1" max="1" width="15.83203125" style="3" customWidth="1"/>
    <col min="2" max="2" width="44" style="3" customWidth="1"/>
    <col min="3" max="3" width="36.83203125" style="5" customWidth="1"/>
    <col min="4" max="4" width="22.1640625" style="5" customWidth="1"/>
    <col min="5" max="6" width="6.83203125" style="3" customWidth="1"/>
    <col min="7" max="7" width="12.83203125" style="3" customWidth="1"/>
    <col min="8" max="8" width="18.1640625" style="3" customWidth="1"/>
    <col min="9" max="16384" width="16.1640625" style="3"/>
  </cols>
  <sheetData>
    <row r="1" spans="1:8" s="1" customFormat="1" ht="13.5" customHeight="1">
      <c r="C1" s="7"/>
      <c r="D1" s="5"/>
    </row>
    <row r="2" spans="1:8" s="1" customFormat="1" ht="21" customHeight="1">
      <c r="A2" s="416" t="s">
        <v>59</v>
      </c>
      <c r="B2" s="416"/>
      <c r="C2" s="416"/>
      <c r="D2" s="416"/>
      <c r="E2" s="416"/>
      <c r="F2" s="416"/>
      <c r="G2" s="416"/>
      <c r="H2" s="416"/>
    </row>
    <row r="3" spans="1:8" s="1" customFormat="1" ht="19.5" customHeight="1">
      <c r="C3" s="7"/>
      <c r="D3" s="7"/>
      <c r="H3" s="18" t="s">
        <v>1167</v>
      </c>
    </row>
    <row r="4" spans="1:8" s="2" customFormat="1" ht="20.100000000000001" customHeight="1">
      <c r="A4" s="26" t="s">
        <v>2</v>
      </c>
      <c r="B4" s="26" t="s">
        <v>7</v>
      </c>
      <c r="C4" s="26" t="s">
        <v>3</v>
      </c>
      <c r="D4" s="26" t="s">
        <v>9</v>
      </c>
      <c r="E4" s="417" t="s">
        <v>4</v>
      </c>
      <c r="F4" s="417"/>
      <c r="G4" s="20" t="s">
        <v>11</v>
      </c>
      <c r="H4" s="26" t="s">
        <v>5</v>
      </c>
    </row>
    <row r="5" spans="1:8" s="2" customFormat="1" ht="20.100000000000001" customHeight="1">
      <c r="A5" s="32"/>
      <c r="B5" s="33"/>
      <c r="C5" s="34"/>
      <c r="D5" s="35"/>
      <c r="E5" s="412"/>
      <c r="F5" s="413"/>
      <c r="G5" s="36"/>
      <c r="H5" s="35"/>
    </row>
    <row r="6" spans="1:8" s="4" customFormat="1" ht="20.100000000000001" customHeight="1">
      <c r="A6" s="445" t="s">
        <v>13</v>
      </c>
      <c r="B6" s="445"/>
      <c r="C6" s="446"/>
      <c r="D6" s="445"/>
      <c r="E6" s="11" t="s">
        <v>14</v>
      </c>
      <c r="F6" s="6">
        <f>COUNTIF(E5,"법인카드")</f>
        <v>0</v>
      </c>
      <c r="G6" s="445"/>
      <c r="H6" s="448">
        <f>SUM(H5:H5)</f>
        <v>0</v>
      </c>
    </row>
    <row r="7" spans="1:8" s="4" customFormat="1" ht="19.899999999999999" customHeight="1">
      <c r="A7" s="418"/>
      <c r="B7" s="445"/>
      <c r="C7" s="446"/>
      <c r="D7" s="445"/>
      <c r="E7" s="12" t="s">
        <v>0</v>
      </c>
      <c r="F7" s="8">
        <v>0</v>
      </c>
      <c r="G7" s="418"/>
      <c r="H7" s="449"/>
    </row>
    <row r="8" spans="1:8" s="2" customFormat="1" ht="20.100000000000001" customHeight="1">
      <c r="A8" s="88" t="s">
        <v>84</v>
      </c>
      <c r="B8" s="99" t="s">
        <v>1239</v>
      </c>
      <c r="C8" s="94" t="s">
        <v>103</v>
      </c>
      <c r="D8" s="30" t="s">
        <v>1238</v>
      </c>
      <c r="E8" s="412" t="s">
        <v>116</v>
      </c>
      <c r="F8" s="444"/>
      <c r="G8" s="113">
        <v>5</v>
      </c>
      <c r="H8" s="118">
        <v>128500</v>
      </c>
    </row>
    <row r="9" spans="1:8" s="2" customFormat="1" ht="20.100000000000001" customHeight="1">
      <c r="A9" s="89" t="s">
        <v>87</v>
      </c>
      <c r="B9" s="100" t="s">
        <v>1239</v>
      </c>
      <c r="C9" s="95" t="s">
        <v>101</v>
      </c>
      <c r="D9" s="30" t="s">
        <v>1238</v>
      </c>
      <c r="E9" s="412" t="s">
        <v>116</v>
      </c>
      <c r="F9" s="444"/>
      <c r="G9" s="114">
        <v>3</v>
      </c>
      <c r="H9" s="119">
        <v>84000</v>
      </c>
    </row>
    <row r="10" spans="1:8" s="2" customFormat="1" ht="20.100000000000001" customHeight="1">
      <c r="A10" s="90" t="s">
        <v>94</v>
      </c>
      <c r="B10" s="116" t="s">
        <v>1239</v>
      </c>
      <c r="C10" s="117" t="s">
        <v>111</v>
      </c>
      <c r="D10" s="30" t="s">
        <v>1238</v>
      </c>
      <c r="E10" s="432" t="s">
        <v>117</v>
      </c>
      <c r="F10" s="447"/>
      <c r="G10" s="115">
        <v>4</v>
      </c>
      <c r="H10" s="120">
        <v>105000</v>
      </c>
    </row>
    <row r="11" spans="1:8" s="4" customFormat="1" ht="20.100000000000001" customHeight="1">
      <c r="A11" s="411" t="s">
        <v>17</v>
      </c>
      <c r="B11" s="445"/>
      <c r="C11" s="446"/>
      <c r="D11" s="445"/>
      <c r="E11" s="11" t="s">
        <v>1</v>
      </c>
      <c r="F11" s="6">
        <f>COUNTIF(E10,"법인카드")</f>
        <v>1</v>
      </c>
      <c r="G11" s="451">
        <f>SUM(G8:G10)</f>
        <v>12</v>
      </c>
      <c r="H11" s="409">
        <f>SUM(H8:H10)</f>
        <v>317500</v>
      </c>
    </row>
    <row r="12" spans="1:8" s="4" customFormat="1" ht="19.899999999999999" customHeight="1">
      <c r="A12" s="445"/>
      <c r="B12" s="445"/>
      <c r="C12" s="446"/>
      <c r="D12" s="445"/>
      <c r="E12" s="12" t="s">
        <v>0</v>
      </c>
      <c r="F12" s="8">
        <v>0</v>
      </c>
      <c r="G12" s="445"/>
      <c r="H12" s="450"/>
    </row>
    <row r="13" spans="1:8" s="4" customFormat="1" ht="20.100000000000001" customHeight="1">
      <c r="A13" s="32" t="s">
        <v>163</v>
      </c>
      <c r="B13" s="33" t="s">
        <v>1239</v>
      </c>
      <c r="C13" s="185" t="s">
        <v>164</v>
      </c>
      <c r="D13" s="30" t="s">
        <v>1238</v>
      </c>
      <c r="E13" s="412" t="s">
        <v>32</v>
      </c>
      <c r="F13" s="444"/>
      <c r="G13" s="36">
        <v>5</v>
      </c>
      <c r="H13" s="35">
        <v>135000</v>
      </c>
    </row>
    <row r="14" spans="1:8" s="4" customFormat="1" ht="20.100000000000001" customHeight="1">
      <c r="A14" s="445" t="s">
        <v>18</v>
      </c>
      <c r="B14" s="445"/>
      <c r="C14" s="446"/>
      <c r="D14" s="445"/>
      <c r="E14" s="11" t="s">
        <v>19</v>
      </c>
      <c r="F14" s="6">
        <f>COUNTIF(E13,"법인카드")</f>
        <v>1</v>
      </c>
      <c r="G14" s="452">
        <f>SUM(G13)</f>
        <v>5</v>
      </c>
      <c r="H14" s="448">
        <f>SUM(H13)</f>
        <v>135000</v>
      </c>
    </row>
    <row r="15" spans="1:8" s="2" customFormat="1" ht="20.100000000000001" customHeight="1">
      <c r="A15" s="445"/>
      <c r="B15" s="445"/>
      <c r="C15" s="446"/>
      <c r="D15" s="445"/>
      <c r="E15" s="12" t="s">
        <v>20</v>
      </c>
      <c r="F15" s="8">
        <v>0</v>
      </c>
      <c r="G15" s="445"/>
      <c r="H15" s="450"/>
    </row>
    <row r="16" spans="1:8" s="2" customFormat="1" ht="20.100000000000001" customHeight="1">
      <c r="A16" s="84" t="s">
        <v>185</v>
      </c>
      <c r="B16" s="196" t="s">
        <v>1239</v>
      </c>
      <c r="C16" s="86" t="s">
        <v>213</v>
      </c>
      <c r="D16" s="176" t="s">
        <v>1238</v>
      </c>
      <c r="E16" s="442" t="s">
        <v>181</v>
      </c>
      <c r="F16" s="443"/>
      <c r="G16" s="177">
        <v>6</v>
      </c>
      <c r="H16" s="105">
        <v>165500</v>
      </c>
    </row>
    <row r="17" spans="1:8" s="2" customFormat="1" ht="20.100000000000001" customHeight="1">
      <c r="A17" s="84" t="s">
        <v>186</v>
      </c>
      <c r="B17" s="197" t="s">
        <v>1239</v>
      </c>
      <c r="C17" s="86" t="s">
        <v>217</v>
      </c>
      <c r="D17" s="178" t="s">
        <v>1238</v>
      </c>
      <c r="E17" s="455" t="s">
        <v>187</v>
      </c>
      <c r="F17" s="456"/>
      <c r="G17" s="179">
        <v>6</v>
      </c>
      <c r="H17" s="105">
        <v>46700</v>
      </c>
    </row>
    <row r="18" spans="1:8" s="4" customFormat="1" ht="20.100000000000001" customHeight="1">
      <c r="A18" s="418" t="s">
        <v>23</v>
      </c>
      <c r="B18" s="418"/>
      <c r="C18" s="419"/>
      <c r="D18" s="418"/>
      <c r="E18" s="11" t="s">
        <v>19</v>
      </c>
      <c r="F18" s="6">
        <f>COUNTIF(E17,"법인카드")</f>
        <v>1</v>
      </c>
      <c r="G18" s="410">
        <f>SUM(G16:G17)</f>
        <v>12</v>
      </c>
      <c r="H18" s="408">
        <f>SUM(H16:H17)</f>
        <v>212200</v>
      </c>
    </row>
    <row r="19" spans="1:8" s="4" customFormat="1" ht="20.100000000000001" customHeight="1">
      <c r="A19" s="411"/>
      <c r="B19" s="411"/>
      <c r="C19" s="420"/>
      <c r="D19" s="411"/>
      <c r="E19" s="12" t="s">
        <v>20</v>
      </c>
      <c r="F19" s="8">
        <v>0</v>
      </c>
      <c r="G19" s="411"/>
      <c r="H19" s="409"/>
    </row>
    <row r="20" spans="1:8" s="2" customFormat="1" ht="20.100000000000001" customHeight="1">
      <c r="A20" s="37" t="s">
        <v>549</v>
      </c>
      <c r="B20" s="38" t="s">
        <v>549</v>
      </c>
      <c r="C20" s="39" t="s">
        <v>550</v>
      </c>
      <c r="D20" s="40" t="s">
        <v>551</v>
      </c>
      <c r="E20" s="453" t="s">
        <v>552</v>
      </c>
      <c r="F20" s="454"/>
      <c r="G20" s="41" t="s">
        <v>551</v>
      </c>
      <c r="H20" s="40">
        <v>0</v>
      </c>
    </row>
    <row r="21" spans="1:8" s="4" customFormat="1" ht="20.100000000000001" customHeight="1">
      <c r="A21" s="418" t="s">
        <v>24</v>
      </c>
      <c r="B21" s="418"/>
      <c r="C21" s="419"/>
      <c r="D21" s="418"/>
      <c r="E21" s="11" t="s">
        <v>1</v>
      </c>
      <c r="F21" s="6">
        <f>COUNTIF(E20,"법인카드")</f>
        <v>0</v>
      </c>
      <c r="G21" s="418">
        <v>0</v>
      </c>
      <c r="H21" s="408">
        <f>SUM(H20:H20)</f>
        <v>0</v>
      </c>
    </row>
    <row r="22" spans="1:8" s="4" customFormat="1" ht="20.100000000000001" customHeight="1">
      <c r="A22" s="411"/>
      <c r="B22" s="411"/>
      <c r="C22" s="420"/>
      <c r="D22" s="411"/>
      <c r="E22" s="12" t="s">
        <v>0</v>
      </c>
      <c r="F22" s="8">
        <v>0</v>
      </c>
      <c r="G22" s="411"/>
      <c r="H22" s="409"/>
    </row>
    <row r="23" spans="1:8" s="2" customFormat="1" ht="20.100000000000001" customHeight="1">
      <c r="A23" s="27" t="s">
        <v>243</v>
      </c>
      <c r="B23" s="28" t="s">
        <v>1239</v>
      </c>
      <c r="C23" s="29" t="s">
        <v>548</v>
      </c>
      <c r="D23" s="30" t="s">
        <v>1238</v>
      </c>
      <c r="E23" s="412" t="s">
        <v>16</v>
      </c>
      <c r="F23" s="413"/>
      <c r="G23" s="31">
        <v>4</v>
      </c>
      <c r="H23" s="30">
        <v>118000</v>
      </c>
    </row>
    <row r="24" spans="1:8" s="4" customFormat="1" ht="20.100000000000001" customHeight="1">
      <c r="A24" s="418" t="s">
        <v>25</v>
      </c>
      <c r="B24" s="418"/>
      <c r="C24" s="419"/>
      <c r="D24" s="418"/>
      <c r="E24" s="11" t="s">
        <v>1</v>
      </c>
      <c r="F24" s="6">
        <f>COUNTIF(E23,"법인카드")</f>
        <v>1</v>
      </c>
      <c r="G24" s="410">
        <f>SUM(G23)</f>
        <v>4</v>
      </c>
      <c r="H24" s="408">
        <f>SUM(H23:H23)</f>
        <v>118000</v>
      </c>
    </row>
    <row r="25" spans="1:8" s="4" customFormat="1" ht="20.100000000000001" customHeight="1">
      <c r="A25" s="411"/>
      <c r="B25" s="411"/>
      <c r="C25" s="420"/>
      <c r="D25" s="411"/>
      <c r="E25" s="12" t="s">
        <v>0</v>
      </c>
      <c r="F25" s="8">
        <v>0</v>
      </c>
      <c r="G25" s="411"/>
      <c r="H25" s="409"/>
    </row>
    <row r="26" spans="1:8" s="2" customFormat="1" ht="20.100000000000001" customHeight="1">
      <c r="A26" s="27" t="s">
        <v>550</v>
      </c>
      <c r="B26" s="28" t="s">
        <v>551</v>
      </c>
      <c r="C26" s="29" t="s">
        <v>549</v>
      </c>
      <c r="D26" s="30" t="s">
        <v>549</v>
      </c>
      <c r="E26" s="453" t="s">
        <v>551</v>
      </c>
      <c r="F26" s="454"/>
      <c r="G26" s="261" t="s">
        <v>550</v>
      </c>
      <c r="H26" s="30">
        <v>0</v>
      </c>
    </row>
    <row r="27" spans="1:8" s="4" customFormat="1" ht="20.100000000000001" customHeight="1">
      <c r="A27" s="418" t="s">
        <v>26</v>
      </c>
      <c r="B27" s="418"/>
      <c r="C27" s="419"/>
      <c r="D27" s="418"/>
      <c r="E27" s="11" t="s">
        <v>1</v>
      </c>
      <c r="F27" s="6">
        <f>COUNTIF(E26,"법인카드")</f>
        <v>0</v>
      </c>
      <c r="G27" s="418"/>
      <c r="H27" s="408">
        <f>SUM(H26:H26)</f>
        <v>0</v>
      </c>
    </row>
    <row r="28" spans="1:8" s="4" customFormat="1" ht="20.100000000000001" customHeight="1">
      <c r="A28" s="411"/>
      <c r="B28" s="411"/>
      <c r="C28" s="420"/>
      <c r="D28" s="411"/>
      <c r="E28" s="12" t="s">
        <v>0</v>
      </c>
      <c r="F28" s="8">
        <v>0</v>
      </c>
      <c r="G28" s="411"/>
      <c r="H28" s="409"/>
    </row>
    <row r="29" spans="1:8" s="2" customFormat="1" ht="20.100000000000001" customHeight="1">
      <c r="A29" s="27" t="s">
        <v>331</v>
      </c>
      <c r="B29" s="70" t="s">
        <v>1240</v>
      </c>
      <c r="C29" s="29" t="s">
        <v>345</v>
      </c>
      <c r="D29" s="30" t="s">
        <v>1238</v>
      </c>
      <c r="E29" s="412" t="s">
        <v>16</v>
      </c>
      <c r="F29" s="413"/>
      <c r="G29" s="261">
        <v>6</v>
      </c>
      <c r="H29" s="30">
        <v>150000</v>
      </c>
    </row>
    <row r="30" spans="1:8" s="4" customFormat="1" ht="20.100000000000001" customHeight="1">
      <c r="A30" s="418" t="s">
        <v>27</v>
      </c>
      <c r="B30" s="418"/>
      <c r="C30" s="419"/>
      <c r="D30" s="418"/>
      <c r="E30" s="11" t="s">
        <v>1</v>
      </c>
      <c r="F30" s="6">
        <f>COUNTIF(E29,"법인카드")</f>
        <v>1</v>
      </c>
      <c r="G30" s="410">
        <f>G29</f>
        <v>6</v>
      </c>
      <c r="H30" s="408">
        <f>SUM(H29:H29)</f>
        <v>150000</v>
      </c>
    </row>
    <row r="31" spans="1:8" s="4" customFormat="1" ht="20.100000000000001" customHeight="1">
      <c r="A31" s="411"/>
      <c r="B31" s="411"/>
      <c r="C31" s="420"/>
      <c r="D31" s="411"/>
      <c r="E31" s="12" t="s">
        <v>0</v>
      </c>
      <c r="F31" s="8">
        <v>0</v>
      </c>
      <c r="G31" s="411"/>
      <c r="H31" s="409"/>
    </row>
    <row r="32" spans="1:8" s="2" customFormat="1" ht="20.100000000000001" customHeight="1">
      <c r="A32" s="27" t="s">
        <v>549</v>
      </c>
      <c r="B32" s="28" t="s">
        <v>549</v>
      </c>
      <c r="C32" s="29" t="s">
        <v>549</v>
      </c>
      <c r="D32" s="30" t="s">
        <v>549</v>
      </c>
      <c r="E32" s="412" t="s">
        <v>549</v>
      </c>
      <c r="F32" s="413"/>
      <c r="G32" s="279" t="s">
        <v>549</v>
      </c>
      <c r="H32" s="30">
        <v>0</v>
      </c>
    </row>
    <row r="33" spans="1:8" s="4" customFormat="1" ht="20.100000000000001" customHeight="1">
      <c r="A33" s="418" t="s">
        <v>28</v>
      </c>
      <c r="B33" s="418"/>
      <c r="C33" s="419"/>
      <c r="D33" s="418"/>
      <c r="E33" s="11" t="s">
        <v>1</v>
      </c>
      <c r="F33" s="6">
        <f>COUNTIF(E32,"법인카드")</f>
        <v>0</v>
      </c>
      <c r="G33" s="410">
        <f>SUM(G32)</f>
        <v>0</v>
      </c>
      <c r="H33" s="408">
        <f>SUM(H32:H32)</f>
        <v>0</v>
      </c>
    </row>
    <row r="34" spans="1:8" s="4" customFormat="1" ht="20.100000000000001" customHeight="1">
      <c r="A34" s="411"/>
      <c r="B34" s="411"/>
      <c r="C34" s="420"/>
      <c r="D34" s="411"/>
      <c r="E34" s="12" t="s">
        <v>0</v>
      </c>
      <c r="F34" s="8">
        <v>0</v>
      </c>
      <c r="G34" s="411"/>
      <c r="H34" s="409"/>
    </row>
    <row r="35" spans="1:8" s="2" customFormat="1" ht="20.100000000000001" customHeight="1">
      <c r="A35" s="27" t="s">
        <v>550</v>
      </c>
      <c r="B35" s="28" t="s">
        <v>551</v>
      </c>
      <c r="C35" s="29" t="s">
        <v>549</v>
      </c>
      <c r="D35" s="30" t="s">
        <v>549</v>
      </c>
      <c r="E35" s="412" t="s">
        <v>553</v>
      </c>
      <c r="F35" s="413"/>
      <c r="G35" s="261" t="s">
        <v>550</v>
      </c>
      <c r="H35" s="30">
        <v>0</v>
      </c>
    </row>
    <row r="36" spans="1:8" s="4" customFormat="1" ht="20.100000000000001" customHeight="1">
      <c r="A36" s="418" t="s">
        <v>29</v>
      </c>
      <c r="B36" s="418"/>
      <c r="C36" s="419"/>
      <c r="D36" s="418"/>
      <c r="E36" s="11" t="s">
        <v>1</v>
      </c>
      <c r="F36" s="6">
        <v>0</v>
      </c>
      <c r="G36" s="418"/>
      <c r="H36" s="408">
        <f>SUM(H35:H35)</f>
        <v>0</v>
      </c>
    </row>
    <row r="37" spans="1:8" s="4" customFormat="1" ht="20.100000000000001" customHeight="1">
      <c r="A37" s="411"/>
      <c r="B37" s="411"/>
      <c r="C37" s="420"/>
      <c r="D37" s="411"/>
      <c r="E37" s="12" t="s">
        <v>0</v>
      </c>
      <c r="F37" s="8">
        <v>0</v>
      </c>
      <c r="G37" s="411"/>
      <c r="H37" s="409"/>
    </row>
    <row r="38" spans="1:8" s="2" customFormat="1" ht="20.100000000000001" customHeight="1">
      <c r="A38" s="27" t="s">
        <v>455</v>
      </c>
      <c r="B38" s="28" t="s">
        <v>1241</v>
      </c>
      <c r="C38" s="29" t="s">
        <v>484</v>
      </c>
      <c r="D38" s="30" t="s">
        <v>1238</v>
      </c>
      <c r="E38" s="412" t="s">
        <v>16</v>
      </c>
      <c r="F38" s="413"/>
      <c r="G38" s="261">
        <v>5</v>
      </c>
      <c r="H38" s="30">
        <v>138000</v>
      </c>
    </row>
    <row r="39" spans="1:8" s="4" customFormat="1" ht="20.100000000000001" customHeight="1">
      <c r="A39" s="418" t="s">
        <v>30</v>
      </c>
      <c r="B39" s="418"/>
      <c r="C39" s="419"/>
      <c r="D39" s="418"/>
      <c r="E39" s="11" t="s">
        <v>1</v>
      </c>
      <c r="F39" s="6">
        <f>COUNTIF(E38,"법인카드")</f>
        <v>1</v>
      </c>
      <c r="G39" s="410">
        <f>SUM(G38:G38)</f>
        <v>5</v>
      </c>
      <c r="H39" s="408">
        <f>SUM(H38:H38)</f>
        <v>138000</v>
      </c>
    </row>
    <row r="40" spans="1:8" s="4" customFormat="1" ht="20.100000000000001" customHeight="1">
      <c r="A40" s="411"/>
      <c r="B40" s="411"/>
      <c r="C40" s="420"/>
      <c r="D40" s="411"/>
      <c r="E40" s="12" t="s">
        <v>0</v>
      </c>
      <c r="F40" s="8">
        <v>0</v>
      </c>
      <c r="G40" s="411"/>
      <c r="H40" s="409"/>
    </row>
    <row r="41" spans="1:8" s="2" customFormat="1" ht="20.100000000000001" customHeight="1">
      <c r="A41" s="27" t="s">
        <v>511</v>
      </c>
      <c r="B41" s="28" t="s">
        <v>1242</v>
      </c>
      <c r="C41" s="29" t="s">
        <v>525</v>
      </c>
      <c r="D41" s="30" t="s">
        <v>1238</v>
      </c>
      <c r="E41" s="412" t="s">
        <v>16</v>
      </c>
      <c r="F41" s="413"/>
      <c r="G41" s="31">
        <v>6</v>
      </c>
      <c r="H41" s="30">
        <v>120000</v>
      </c>
    </row>
    <row r="42" spans="1:8" s="4" customFormat="1" ht="20.100000000000001" customHeight="1">
      <c r="A42" s="418" t="s">
        <v>31</v>
      </c>
      <c r="B42" s="418"/>
      <c r="C42" s="419"/>
      <c r="D42" s="418"/>
      <c r="E42" s="11" t="s">
        <v>1</v>
      </c>
      <c r="F42" s="6">
        <f>COUNTIF(E41,"법인카드")</f>
        <v>1</v>
      </c>
      <c r="G42" s="410">
        <f>G41</f>
        <v>6</v>
      </c>
      <c r="H42" s="408">
        <f>SUM(H41:H41)</f>
        <v>120000</v>
      </c>
    </row>
    <row r="43" spans="1:8" s="4" customFormat="1" ht="20.100000000000001" customHeight="1">
      <c r="A43" s="411"/>
      <c r="B43" s="411"/>
      <c r="C43" s="420"/>
      <c r="D43" s="411"/>
      <c r="E43" s="12" t="s">
        <v>0</v>
      </c>
      <c r="F43" s="8">
        <v>0</v>
      </c>
      <c r="G43" s="411"/>
      <c r="H43" s="409"/>
    </row>
    <row r="44" spans="1:8" s="4" customFormat="1" ht="20.100000000000001" customHeight="1">
      <c r="A44" s="434" t="s">
        <v>60</v>
      </c>
      <c r="B44" s="434"/>
      <c r="C44" s="440"/>
      <c r="D44" s="434"/>
      <c r="E44" s="13" t="s">
        <v>1</v>
      </c>
      <c r="F44" s="14">
        <f>COUNTIF(E4:F43,"법인카드")</f>
        <v>10</v>
      </c>
      <c r="G44" s="438">
        <f>SUM(G6,G11,G14,G18,G21,G24,G27,G30,G33,G36,G39,G42)</f>
        <v>50</v>
      </c>
      <c r="H44" s="436">
        <f>SUM(H6,H11,H14,H18,H21,H24,H27,H30,H33,H36,H39,H42)</f>
        <v>1190700</v>
      </c>
    </row>
    <row r="45" spans="1:8" ht="20.100000000000001" customHeight="1">
      <c r="A45" s="435"/>
      <c r="B45" s="435"/>
      <c r="C45" s="441"/>
      <c r="D45" s="435"/>
      <c r="E45" s="15" t="s">
        <v>0</v>
      </c>
      <c r="F45" s="16">
        <f>SUM(,F7,F12,F15,F19,F22,F25,F28,F31,F34,F37,F40,F43)</f>
        <v>0</v>
      </c>
      <c r="G45" s="439"/>
      <c r="H45" s="437"/>
    </row>
    <row r="46" spans="1:8" ht="15" customHeight="1"/>
    <row r="47" spans="1:8" ht="15" customHeight="1"/>
    <row r="48" spans="1:8" ht="15" customHeight="1"/>
    <row r="49" ht="15" customHeight="1"/>
    <row r="50" ht="15" customHeight="1"/>
    <row r="51" ht="15" customHeight="1"/>
    <row r="52" ht="15" customHeight="1"/>
    <row r="53" ht="15" customHeight="1"/>
    <row r="54" ht="15" customHeight="1"/>
    <row r="55" ht="15" customHeight="1"/>
    <row r="56" ht="15" customHeight="1"/>
    <row r="57" ht="15" customHeight="1"/>
    <row r="58" ht="15" customHeight="1"/>
    <row r="59" ht="15" customHeight="1"/>
    <row r="60" ht="15" customHeight="1"/>
    <row r="61" ht="15" customHeight="1"/>
    <row r="62" ht="15" customHeight="1"/>
    <row r="63" ht="15" customHeight="1"/>
    <row r="64" ht="15" customHeight="1"/>
    <row r="65" ht="15" customHeight="1"/>
    <row r="66" ht="15" customHeight="1"/>
    <row r="67" ht="15" customHeight="1"/>
    <row r="68" ht="15" customHeight="1"/>
    <row r="69" ht="15" customHeight="1"/>
    <row r="70" ht="15" customHeight="1"/>
    <row r="71" ht="15" customHeight="1"/>
    <row r="72" ht="15" customHeight="1"/>
    <row r="73" ht="15" customHeight="1"/>
    <row r="74" ht="15" customHeight="1"/>
    <row r="75" ht="15" customHeight="1"/>
    <row r="76" ht="15" customHeight="1"/>
    <row r="77" ht="15" customHeight="1"/>
  </sheetData>
  <autoFilter ref="A4:H4">
    <filterColumn colId="4" showButton="0"/>
  </autoFilter>
  <mergeCells count="95">
    <mergeCell ref="E17:F17"/>
    <mergeCell ref="G39:G40"/>
    <mergeCell ref="H39:H40"/>
    <mergeCell ref="E41:F41"/>
    <mergeCell ref="A42:A43"/>
    <mergeCell ref="B42:B43"/>
    <mergeCell ref="C42:C43"/>
    <mergeCell ref="D42:D43"/>
    <mergeCell ref="G42:G43"/>
    <mergeCell ref="H42:H43"/>
    <mergeCell ref="G33:G34"/>
    <mergeCell ref="H33:H34"/>
    <mergeCell ref="E35:F35"/>
    <mergeCell ref="A36:A37"/>
    <mergeCell ref="B36:B37"/>
    <mergeCell ref="C36:C37"/>
    <mergeCell ref="H44:H45"/>
    <mergeCell ref="A44:A45"/>
    <mergeCell ref="B44:B45"/>
    <mergeCell ref="C44:C45"/>
    <mergeCell ref="D44:D45"/>
    <mergeCell ref="G44:G45"/>
    <mergeCell ref="D36:D37"/>
    <mergeCell ref="G36:G37"/>
    <mergeCell ref="H36:H37"/>
    <mergeCell ref="A39:A40"/>
    <mergeCell ref="B39:B40"/>
    <mergeCell ref="C39:C40"/>
    <mergeCell ref="D39:D40"/>
    <mergeCell ref="E38:F38"/>
    <mergeCell ref="G27:G28"/>
    <mergeCell ref="H27:H28"/>
    <mergeCell ref="E29:F29"/>
    <mergeCell ref="A30:A31"/>
    <mergeCell ref="B30:B31"/>
    <mergeCell ref="C30:C31"/>
    <mergeCell ref="D30:D31"/>
    <mergeCell ref="G30:G31"/>
    <mergeCell ref="H30:H31"/>
    <mergeCell ref="A27:A28"/>
    <mergeCell ref="B27:B28"/>
    <mergeCell ref="C27:C28"/>
    <mergeCell ref="D27:D28"/>
    <mergeCell ref="E32:F32"/>
    <mergeCell ref="A33:A34"/>
    <mergeCell ref="B33:B34"/>
    <mergeCell ref="C33:C34"/>
    <mergeCell ref="D33:D34"/>
    <mergeCell ref="E20:F20"/>
    <mergeCell ref="E23:F23"/>
    <mergeCell ref="A24:A25"/>
    <mergeCell ref="B24:B25"/>
    <mergeCell ref="C24:C25"/>
    <mergeCell ref="D24:D25"/>
    <mergeCell ref="A21:A22"/>
    <mergeCell ref="B21:B22"/>
    <mergeCell ref="C21:C22"/>
    <mergeCell ref="D21:D22"/>
    <mergeCell ref="H21:H22"/>
    <mergeCell ref="G21:G22"/>
    <mergeCell ref="E26:F26"/>
    <mergeCell ref="G24:G25"/>
    <mergeCell ref="H24:H25"/>
    <mergeCell ref="H14:H15"/>
    <mergeCell ref="G11:G12"/>
    <mergeCell ref="E13:F13"/>
    <mergeCell ref="A14:A15"/>
    <mergeCell ref="B14:B15"/>
    <mergeCell ref="C14:C15"/>
    <mergeCell ref="D14:D15"/>
    <mergeCell ref="G14:G15"/>
    <mergeCell ref="H11:H12"/>
    <mergeCell ref="A2:H2"/>
    <mergeCell ref="E4:F4"/>
    <mergeCell ref="E5:F5"/>
    <mergeCell ref="H6:H7"/>
    <mergeCell ref="A6:A7"/>
    <mergeCell ref="B6:B7"/>
    <mergeCell ref="C6:C7"/>
    <mergeCell ref="D6:D7"/>
    <mergeCell ref="G6:G7"/>
    <mergeCell ref="H18:H19"/>
    <mergeCell ref="A18:A19"/>
    <mergeCell ref="B18:B19"/>
    <mergeCell ref="C18:C19"/>
    <mergeCell ref="D18:D19"/>
    <mergeCell ref="G18:G19"/>
    <mergeCell ref="E16:F16"/>
    <mergeCell ref="E8:F8"/>
    <mergeCell ref="A11:A12"/>
    <mergeCell ref="B11:B12"/>
    <mergeCell ref="C11:C12"/>
    <mergeCell ref="D11:D12"/>
    <mergeCell ref="E9:F9"/>
    <mergeCell ref="E10:F10"/>
  </mergeCells>
  <phoneticPr fontId="3" type="noConversion"/>
  <printOptions horizontalCentered="1"/>
  <pageMargins left="0.23622047244094491" right="0.15748031496062992" top="0.51181102362204722" bottom="0.98425196850393704" header="0.51181102362204722" footer="0.51181102362204722"/>
  <pageSetup paperSize="9" scale="47" fitToWidth="0" fitToHeight="0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H46"/>
  <sheetViews>
    <sheetView view="pageBreakPreview" zoomScaleNormal="100" zoomScaleSheetLayoutView="100" workbookViewId="0">
      <pane ySplit="4" topLeftCell="A35" activePane="bottomLeft" state="frozen"/>
      <selection activeCell="E66" sqref="E66"/>
      <selection pane="bottomLeft" activeCell="D56" sqref="D56"/>
    </sheetView>
  </sheetViews>
  <sheetFormatPr defaultColWidth="16.1640625" defaultRowHeight="12"/>
  <cols>
    <col min="1" max="1" width="15.83203125" style="3" customWidth="1"/>
    <col min="2" max="3" width="40.5" style="3" customWidth="1"/>
    <col min="4" max="4" width="27.33203125" style="5" customWidth="1"/>
    <col min="5" max="6" width="6.83203125" style="3" customWidth="1"/>
    <col min="7" max="7" width="12.83203125" style="3" customWidth="1"/>
    <col min="8" max="8" width="17.83203125" style="3" customWidth="1"/>
    <col min="9" max="16384" width="16.1640625" style="3"/>
  </cols>
  <sheetData>
    <row r="1" spans="1:8" s="1" customFormat="1" ht="13.5" customHeight="1">
      <c r="D1" s="5"/>
    </row>
    <row r="2" spans="1:8" s="1" customFormat="1" ht="21" customHeight="1">
      <c r="A2" s="416" t="s">
        <v>58</v>
      </c>
      <c r="B2" s="416"/>
      <c r="C2" s="416"/>
      <c r="D2" s="416"/>
      <c r="E2" s="416"/>
      <c r="F2" s="416"/>
      <c r="G2" s="416"/>
      <c r="H2" s="416"/>
    </row>
    <row r="3" spans="1:8" s="1" customFormat="1" ht="19.5" customHeight="1">
      <c r="D3" s="7"/>
      <c r="H3" s="18" t="s">
        <v>1167</v>
      </c>
    </row>
    <row r="4" spans="1:8" s="2" customFormat="1" ht="20.100000000000001" customHeight="1">
      <c r="A4" s="26" t="s">
        <v>2</v>
      </c>
      <c r="B4" s="26" t="s">
        <v>7</v>
      </c>
      <c r="C4" s="387" t="s">
        <v>3</v>
      </c>
      <c r="D4" s="102" t="s">
        <v>9</v>
      </c>
      <c r="E4" s="417" t="s">
        <v>4</v>
      </c>
      <c r="F4" s="417"/>
      <c r="G4" s="20" t="s">
        <v>11</v>
      </c>
      <c r="H4" s="26" t="s">
        <v>5</v>
      </c>
    </row>
    <row r="5" spans="1:8" s="2" customFormat="1" ht="20.100000000000001" customHeight="1">
      <c r="A5" s="79" t="s">
        <v>41</v>
      </c>
      <c r="B5" s="33" t="s">
        <v>1229</v>
      </c>
      <c r="C5" s="388" t="s">
        <v>62</v>
      </c>
      <c r="D5" s="103" t="s">
        <v>1231</v>
      </c>
      <c r="E5" s="412" t="s">
        <v>61</v>
      </c>
      <c r="F5" s="413"/>
      <c r="G5" s="36">
        <v>17</v>
      </c>
      <c r="H5" s="35">
        <v>343000</v>
      </c>
    </row>
    <row r="6" spans="1:8" s="4" customFormat="1" ht="20.100000000000001" customHeight="1">
      <c r="A6" s="445" t="s">
        <v>13</v>
      </c>
      <c r="B6" s="445"/>
      <c r="C6" s="457"/>
      <c r="D6" s="445"/>
      <c r="E6" s="11" t="s">
        <v>1</v>
      </c>
      <c r="F6" s="6">
        <f>COUNTIF(E5,"법인카드")</f>
        <v>1</v>
      </c>
      <c r="G6" s="452">
        <f>SUM(G5)</f>
        <v>17</v>
      </c>
      <c r="H6" s="448">
        <f>SUM(H5:H5)</f>
        <v>343000</v>
      </c>
    </row>
    <row r="7" spans="1:8" s="4" customFormat="1" ht="20.100000000000001" customHeight="1">
      <c r="A7" s="445"/>
      <c r="B7" s="445"/>
      <c r="C7" s="457"/>
      <c r="D7" s="445"/>
      <c r="E7" s="12" t="s">
        <v>0</v>
      </c>
      <c r="F7" s="8">
        <v>0</v>
      </c>
      <c r="G7" s="418"/>
      <c r="H7" s="450"/>
    </row>
    <row r="8" spans="1:8" s="2" customFormat="1" ht="20.100000000000001" customHeight="1">
      <c r="A8" s="88" t="s">
        <v>85</v>
      </c>
      <c r="B8" s="99" t="s">
        <v>1225</v>
      </c>
      <c r="C8" s="389" t="s">
        <v>104</v>
      </c>
      <c r="D8" s="106" t="s">
        <v>1223</v>
      </c>
      <c r="E8" s="412" t="s">
        <v>117</v>
      </c>
      <c r="F8" s="444"/>
      <c r="G8" s="45">
        <v>11</v>
      </c>
      <c r="H8" s="118">
        <v>315000</v>
      </c>
    </row>
    <row r="9" spans="1:8" s="2" customFormat="1" ht="20.100000000000001" customHeight="1">
      <c r="A9" s="89" t="s">
        <v>89</v>
      </c>
      <c r="B9" s="112" t="s">
        <v>1225</v>
      </c>
      <c r="C9" s="390" t="s">
        <v>107</v>
      </c>
      <c r="D9" s="104" t="s">
        <v>1223</v>
      </c>
      <c r="E9" s="412" t="s">
        <v>118</v>
      </c>
      <c r="F9" s="444"/>
      <c r="G9" s="31">
        <v>11</v>
      </c>
      <c r="H9" s="119">
        <v>308800</v>
      </c>
    </row>
    <row r="10" spans="1:8" s="2" customFormat="1" ht="20.100000000000001" customHeight="1">
      <c r="A10" s="90" t="s">
        <v>92</v>
      </c>
      <c r="B10" s="116" t="s">
        <v>1230</v>
      </c>
      <c r="C10" s="391" t="s">
        <v>99</v>
      </c>
      <c r="D10" s="104" t="s">
        <v>1232</v>
      </c>
      <c r="E10" s="432" t="s">
        <v>118</v>
      </c>
      <c r="F10" s="447"/>
      <c r="G10" s="41">
        <v>12</v>
      </c>
      <c r="H10" s="120">
        <v>95800</v>
      </c>
    </row>
    <row r="11" spans="1:8" s="4" customFormat="1" ht="20.100000000000001" customHeight="1">
      <c r="A11" s="445" t="s">
        <v>17</v>
      </c>
      <c r="B11" s="445"/>
      <c r="C11" s="457"/>
      <c r="D11" s="445"/>
      <c r="E11" s="11" t="s">
        <v>1</v>
      </c>
      <c r="F11" s="6">
        <f>COUNTIF(E8:F10,"법인카드")</f>
        <v>3</v>
      </c>
      <c r="G11" s="451">
        <f>SUM(G8:G10)</f>
        <v>34</v>
      </c>
      <c r="H11" s="448">
        <f>SUM(H8:H10)</f>
        <v>719600</v>
      </c>
    </row>
    <row r="12" spans="1:8" s="4" customFormat="1" ht="19.899999999999999" customHeight="1">
      <c r="A12" s="418"/>
      <c r="B12" s="418"/>
      <c r="C12" s="458"/>
      <c r="D12" s="418"/>
      <c r="E12" s="71" t="s">
        <v>0</v>
      </c>
      <c r="F12" s="72">
        <v>0</v>
      </c>
      <c r="G12" s="418"/>
      <c r="H12" s="449"/>
    </row>
    <row r="13" spans="1:8" s="4" customFormat="1" ht="20.100000000000001" customHeight="1">
      <c r="A13" s="88" t="s">
        <v>129</v>
      </c>
      <c r="B13" s="99" t="s">
        <v>1225</v>
      </c>
      <c r="C13" s="392" t="s">
        <v>166</v>
      </c>
      <c r="D13" s="187" t="s">
        <v>1223</v>
      </c>
      <c r="E13" s="442" t="s">
        <v>16</v>
      </c>
      <c r="F13" s="443"/>
      <c r="G13" s="177">
        <v>9</v>
      </c>
      <c r="H13" s="176">
        <v>270000</v>
      </c>
    </row>
    <row r="14" spans="1:8" s="4" customFormat="1" ht="20.100000000000001" customHeight="1">
      <c r="A14" s="90" t="s">
        <v>138</v>
      </c>
      <c r="B14" s="101" t="s">
        <v>1226</v>
      </c>
      <c r="C14" s="393" t="s">
        <v>165</v>
      </c>
      <c r="D14" s="188" t="s">
        <v>1223</v>
      </c>
      <c r="E14" s="455" t="s">
        <v>16</v>
      </c>
      <c r="F14" s="456"/>
      <c r="G14" s="181">
        <v>9</v>
      </c>
      <c r="H14" s="180">
        <v>136100</v>
      </c>
    </row>
    <row r="15" spans="1:8" s="4" customFormat="1" ht="20.100000000000001" customHeight="1">
      <c r="A15" s="411" t="s">
        <v>18</v>
      </c>
      <c r="B15" s="411"/>
      <c r="C15" s="459"/>
      <c r="D15" s="411"/>
      <c r="E15" s="71" t="s">
        <v>19</v>
      </c>
      <c r="F15" s="6">
        <f>COUNTIF(E13:F14,"법인카드")</f>
        <v>2</v>
      </c>
      <c r="G15" s="451">
        <f>SUM(G13:G14)</f>
        <v>18</v>
      </c>
      <c r="H15" s="409">
        <f>SUM(H13:H14)</f>
        <v>406100</v>
      </c>
    </row>
    <row r="16" spans="1:8" s="2" customFormat="1" ht="20.100000000000001" customHeight="1">
      <c r="A16" s="445"/>
      <c r="B16" s="445"/>
      <c r="C16" s="457"/>
      <c r="D16" s="445"/>
      <c r="E16" s="12" t="s">
        <v>20</v>
      </c>
      <c r="F16" s="8">
        <v>0</v>
      </c>
      <c r="G16" s="445"/>
      <c r="H16" s="450"/>
    </row>
    <row r="17" spans="1:8" s="2" customFormat="1" ht="20.100000000000001" customHeight="1">
      <c r="A17" s="383" t="s">
        <v>188</v>
      </c>
      <c r="B17" s="384" t="s">
        <v>1225</v>
      </c>
      <c r="C17" s="394" t="s">
        <v>216</v>
      </c>
      <c r="D17" s="385" t="s">
        <v>1223</v>
      </c>
      <c r="E17" s="462" t="s">
        <v>16</v>
      </c>
      <c r="F17" s="463"/>
      <c r="G17" s="386">
        <v>10</v>
      </c>
      <c r="H17" s="376">
        <v>172770</v>
      </c>
    </row>
    <row r="18" spans="1:8" s="4" customFormat="1" ht="20.100000000000001" customHeight="1">
      <c r="A18" s="464" t="s">
        <v>23</v>
      </c>
      <c r="B18" s="464"/>
      <c r="C18" s="465"/>
      <c r="D18" s="464"/>
      <c r="E18" s="71" t="s">
        <v>19</v>
      </c>
      <c r="F18" s="6">
        <f>COUNTIF(E17,"법인카드")</f>
        <v>1</v>
      </c>
      <c r="G18" s="460">
        <f>SUM(G17)</f>
        <v>10</v>
      </c>
      <c r="H18" s="461">
        <f>SUM(H17:H17)</f>
        <v>172770</v>
      </c>
    </row>
    <row r="19" spans="1:8" s="4" customFormat="1" ht="20.100000000000001" customHeight="1">
      <c r="A19" s="411"/>
      <c r="B19" s="411"/>
      <c r="C19" s="459"/>
      <c r="D19" s="411"/>
      <c r="E19" s="12" t="s">
        <v>20</v>
      </c>
      <c r="F19" s="8">
        <v>0</v>
      </c>
      <c r="G19" s="411"/>
      <c r="H19" s="409"/>
    </row>
    <row r="20" spans="1:8" s="2" customFormat="1" ht="20.100000000000001" customHeight="1">
      <c r="A20" s="37" t="s">
        <v>236</v>
      </c>
      <c r="B20" s="38" t="s">
        <v>1225</v>
      </c>
      <c r="C20" s="395" t="s">
        <v>237</v>
      </c>
      <c r="D20" s="188" t="s">
        <v>1223</v>
      </c>
      <c r="E20" s="432" t="s">
        <v>16</v>
      </c>
      <c r="F20" s="433"/>
      <c r="G20" s="41">
        <v>12</v>
      </c>
      <c r="H20" s="40">
        <v>356000</v>
      </c>
    </row>
    <row r="21" spans="1:8" s="4" customFormat="1" ht="20.100000000000001" customHeight="1">
      <c r="A21" s="418" t="s">
        <v>24</v>
      </c>
      <c r="B21" s="418"/>
      <c r="C21" s="458"/>
      <c r="D21" s="418"/>
      <c r="E21" s="11" t="s">
        <v>1</v>
      </c>
      <c r="F21" s="6">
        <f>COUNTIF(E20,"법인카드")</f>
        <v>1</v>
      </c>
      <c r="G21" s="410">
        <f>SUM(G20)</f>
        <v>12</v>
      </c>
      <c r="H21" s="408">
        <f>SUM(H20:H20)</f>
        <v>356000</v>
      </c>
    </row>
    <row r="22" spans="1:8" s="4" customFormat="1" ht="20.100000000000001" customHeight="1">
      <c r="A22" s="411"/>
      <c r="B22" s="411"/>
      <c r="C22" s="459"/>
      <c r="D22" s="411"/>
      <c r="E22" s="12" t="s">
        <v>0</v>
      </c>
      <c r="F22" s="8">
        <v>0</v>
      </c>
      <c r="G22" s="411"/>
      <c r="H22" s="409"/>
    </row>
    <row r="23" spans="1:8" s="2" customFormat="1" ht="20.100000000000001" customHeight="1">
      <c r="A23" s="37" t="s">
        <v>244</v>
      </c>
      <c r="B23" s="74" t="s">
        <v>579</v>
      </c>
      <c r="C23" s="396" t="s">
        <v>554</v>
      </c>
      <c r="D23" s="40" t="s">
        <v>1223</v>
      </c>
      <c r="E23" s="455" t="s">
        <v>16</v>
      </c>
      <c r="F23" s="456"/>
      <c r="G23" s="262">
        <v>5</v>
      </c>
      <c r="H23" s="40">
        <v>18000</v>
      </c>
    </row>
    <row r="24" spans="1:8" s="4" customFormat="1" ht="20.100000000000001" customHeight="1">
      <c r="A24" s="418" t="s">
        <v>25</v>
      </c>
      <c r="B24" s="418"/>
      <c r="C24" s="458"/>
      <c r="D24" s="418"/>
      <c r="E24" s="11" t="s">
        <v>1</v>
      </c>
      <c r="F24" s="6">
        <f>COUNTIF(E23,"법인카드")</f>
        <v>1</v>
      </c>
      <c r="G24" s="410">
        <f>SUM(G23:G23)</f>
        <v>5</v>
      </c>
      <c r="H24" s="408">
        <f>SUM(H23:H23)</f>
        <v>18000</v>
      </c>
    </row>
    <row r="25" spans="1:8" s="4" customFormat="1" ht="20.100000000000001" customHeight="1">
      <c r="A25" s="411"/>
      <c r="B25" s="411"/>
      <c r="C25" s="459"/>
      <c r="D25" s="411"/>
      <c r="E25" s="12" t="s">
        <v>0</v>
      </c>
      <c r="F25" s="8">
        <v>0</v>
      </c>
      <c r="G25" s="411"/>
      <c r="H25" s="409"/>
    </row>
    <row r="26" spans="1:8" s="2" customFormat="1" ht="20.100000000000001" customHeight="1">
      <c r="A26" s="27" t="s">
        <v>267</v>
      </c>
      <c r="B26" s="28" t="s">
        <v>1227</v>
      </c>
      <c r="C26" s="397" t="s">
        <v>302</v>
      </c>
      <c r="D26" s="30" t="s">
        <v>1223</v>
      </c>
      <c r="E26" s="412" t="s">
        <v>16</v>
      </c>
      <c r="F26" s="413"/>
      <c r="G26" s="375">
        <v>12</v>
      </c>
      <c r="H26" s="30">
        <v>239610</v>
      </c>
    </row>
    <row r="27" spans="1:8" s="4" customFormat="1" ht="20.100000000000001" customHeight="1">
      <c r="A27" s="418" t="s">
        <v>26</v>
      </c>
      <c r="B27" s="418"/>
      <c r="C27" s="458"/>
      <c r="D27" s="418"/>
      <c r="E27" s="11" t="s">
        <v>1</v>
      </c>
      <c r="F27" s="6">
        <f>COUNTIF(E26,"법인카드")</f>
        <v>1</v>
      </c>
      <c r="G27" s="410">
        <f>SUM(G26:G26)</f>
        <v>12</v>
      </c>
      <c r="H27" s="408">
        <f>SUM(H26:H26)</f>
        <v>239610</v>
      </c>
    </row>
    <row r="28" spans="1:8" s="4" customFormat="1" ht="20.100000000000001" customHeight="1">
      <c r="A28" s="411"/>
      <c r="B28" s="411"/>
      <c r="C28" s="459"/>
      <c r="D28" s="411"/>
      <c r="E28" s="12" t="s">
        <v>0</v>
      </c>
      <c r="F28" s="8">
        <v>0</v>
      </c>
      <c r="G28" s="411"/>
      <c r="H28" s="409"/>
    </row>
    <row r="29" spans="1:8" s="2" customFormat="1" ht="20.100000000000001" customHeight="1">
      <c r="A29" s="27" t="s">
        <v>551</v>
      </c>
      <c r="B29" s="28" t="s">
        <v>551</v>
      </c>
      <c r="C29" s="397" t="s">
        <v>551</v>
      </c>
      <c r="D29" s="30" t="s">
        <v>555</v>
      </c>
      <c r="E29" s="412" t="s">
        <v>549</v>
      </c>
      <c r="F29" s="413"/>
      <c r="G29" s="31" t="s">
        <v>551</v>
      </c>
      <c r="H29" s="30" t="s">
        <v>551</v>
      </c>
    </row>
    <row r="30" spans="1:8" s="4" customFormat="1" ht="20.100000000000001" customHeight="1">
      <c r="A30" s="418" t="s">
        <v>27</v>
      </c>
      <c r="B30" s="418"/>
      <c r="C30" s="458"/>
      <c r="D30" s="418"/>
      <c r="E30" s="11" t="s">
        <v>1</v>
      </c>
      <c r="F30" s="6">
        <f>COUNTIF(E29,"법인카드")</f>
        <v>0</v>
      </c>
      <c r="G30" s="410">
        <f>SUM(G29)</f>
        <v>0</v>
      </c>
      <c r="H30" s="408">
        <f>SUM(H29:H29)</f>
        <v>0</v>
      </c>
    </row>
    <row r="31" spans="1:8" s="4" customFormat="1" ht="20.100000000000001" customHeight="1">
      <c r="A31" s="411"/>
      <c r="B31" s="411"/>
      <c r="C31" s="459"/>
      <c r="D31" s="411"/>
      <c r="E31" s="12" t="s">
        <v>0</v>
      </c>
      <c r="F31" s="8">
        <v>0</v>
      </c>
      <c r="G31" s="411"/>
      <c r="H31" s="409"/>
    </row>
    <row r="32" spans="1:8" s="2" customFormat="1" ht="20.100000000000001" customHeight="1">
      <c r="A32" s="27" t="s">
        <v>551</v>
      </c>
      <c r="B32" s="28" t="s">
        <v>551</v>
      </c>
      <c r="C32" s="397" t="s">
        <v>551</v>
      </c>
      <c r="D32" s="30" t="s">
        <v>555</v>
      </c>
      <c r="E32" s="412" t="s">
        <v>549</v>
      </c>
      <c r="F32" s="413"/>
      <c r="G32" s="261" t="s">
        <v>551</v>
      </c>
      <c r="H32" s="30" t="s">
        <v>551</v>
      </c>
    </row>
    <row r="33" spans="1:8" s="4" customFormat="1" ht="20.100000000000001" customHeight="1">
      <c r="A33" s="418" t="s">
        <v>28</v>
      </c>
      <c r="B33" s="418"/>
      <c r="C33" s="458"/>
      <c r="D33" s="418"/>
      <c r="E33" s="11" t="s">
        <v>1</v>
      </c>
      <c r="F33" s="6">
        <f>COUNTIF(E32,"법인카드")</f>
        <v>0</v>
      </c>
      <c r="G33" s="410">
        <f>SUM(G32)</f>
        <v>0</v>
      </c>
      <c r="H33" s="408">
        <f>SUM(H32:H32)</f>
        <v>0</v>
      </c>
    </row>
    <row r="34" spans="1:8" s="4" customFormat="1" ht="20.100000000000001" customHeight="1">
      <c r="A34" s="411"/>
      <c r="B34" s="411"/>
      <c r="C34" s="459"/>
      <c r="D34" s="411"/>
      <c r="E34" s="12" t="s">
        <v>0</v>
      </c>
      <c r="F34" s="8">
        <v>0</v>
      </c>
      <c r="G34" s="411"/>
      <c r="H34" s="409"/>
    </row>
    <row r="35" spans="1:8" s="2" customFormat="1" ht="20.100000000000001" customHeight="1">
      <c r="A35" s="27" t="s">
        <v>551</v>
      </c>
      <c r="B35" s="28" t="s">
        <v>551</v>
      </c>
      <c r="C35" s="397" t="s">
        <v>551</v>
      </c>
      <c r="D35" s="30" t="s">
        <v>555</v>
      </c>
      <c r="E35" s="412" t="s">
        <v>549</v>
      </c>
      <c r="F35" s="413"/>
      <c r="G35" s="261" t="s">
        <v>551</v>
      </c>
      <c r="H35" s="30" t="s">
        <v>551</v>
      </c>
    </row>
    <row r="36" spans="1:8" s="4" customFormat="1" ht="20.100000000000001" customHeight="1">
      <c r="A36" s="418" t="s">
        <v>29</v>
      </c>
      <c r="B36" s="418"/>
      <c r="C36" s="458"/>
      <c r="D36" s="418"/>
      <c r="E36" s="11" t="s">
        <v>1</v>
      </c>
      <c r="F36" s="6">
        <f>COUNTIF(E35,"법인카드")</f>
        <v>0</v>
      </c>
      <c r="G36" s="418">
        <v>0</v>
      </c>
      <c r="H36" s="408">
        <f>SUM(H35:H35)</f>
        <v>0</v>
      </c>
    </row>
    <row r="37" spans="1:8" s="4" customFormat="1" ht="20.100000000000001" customHeight="1">
      <c r="A37" s="411"/>
      <c r="B37" s="411"/>
      <c r="C37" s="459"/>
      <c r="D37" s="411"/>
      <c r="E37" s="12" t="s">
        <v>0</v>
      </c>
      <c r="F37" s="8">
        <v>0</v>
      </c>
      <c r="G37" s="411"/>
      <c r="H37" s="409"/>
    </row>
    <row r="38" spans="1:8" s="2" customFormat="1" ht="20.100000000000001" customHeight="1">
      <c r="A38" s="27" t="s">
        <v>465</v>
      </c>
      <c r="B38" s="276" t="s">
        <v>1224</v>
      </c>
      <c r="C38" s="397" t="s">
        <v>445</v>
      </c>
      <c r="D38" s="30" t="s">
        <v>1223</v>
      </c>
      <c r="E38" s="412" t="s">
        <v>16</v>
      </c>
      <c r="F38" s="413"/>
      <c r="G38" s="31">
        <v>11</v>
      </c>
      <c r="H38" s="30">
        <v>319200</v>
      </c>
    </row>
    <row r="39" spans="1:8" s="4" customFormat="1" ht="20.100000000000001" customHeight="1">
      <c r="A39" s="418" t="s">
        <v>30</v>
      </c>
      <c r="B39" s="418"/>
      <c r="C39" s="458"/>
      <c r="D39" s="418"/>
      <c r="E39" s="11" t="s">
        <v>1</v>
      </c>
      <c r="F39" s="6">
        <f>COUNTIF(E38,"법인카드")</f>
        <v>1</v>
      </c>
      <c r="G39" s="410">
        <f>G38</f>
        <v>11</v>
      </c>
      <c r="H39" s="408">
        <f>SUM(H38:H38)</f>
        <v>319200</v>
      </c>
    </row>
    <row r="40" spans="1:8" s="4" customFormat="1" ht="20.100000000000001" customHeight="1">
      <c r="A40" s="411"/>
      <c r="B40" s="411"/>
      <c r="C40" s="459"/>
      <c r="D40" s="411"/>
      <c r="E40" s="12" t="s">
        <v>0</v>
      </c>
      <c r="F40" s="8">
        <v>0</v>
      </c>
      <c r="G40" s="411"/>
      <c r="H40" s="409"/>
    </row>
    <row r="41" spans="1:8" s="4" customFormat="1" ht="20.100000000000001" customHeight="1">
      <c r="A41" s="84" t="s">
        <v>1165</v>
      </c>
      <c r="B41" s="28" t="s">
        <v>1228</v>
      </c>
      <c r="C41" s="398" t="s">
        <v>1234</v>
      </c>
      <c r="D41" s="30" t="s">
        <v>1233</v>
      </c>
      <c r="E41" s="412" t="s">
        <v>16</v>
      </c>
      <c r="F41" s="413"/>
      <c r="G41" s="312">
        <v>27</v>
      </c>
      <c r="H41" s="30">
        <v>540000</v>
      </c>
    </row>
    <row r="42" spans="1:8" s="2" customFormat="1" ht="20.100000000000001" customHeight="1">
      <c r="A42" s="84" t="s">
        <v>514</v>
      </c>
      <c r="B42" s="28" t="s">
        <v>1225</v>
      </c>
      <c r="C42" s="398" t="s">
        <v>1235</v>
      </c>
      <c r="D42" s="30" t="s">
        <v>1223</v>
      </c>
      <c r="E42" s="412" t="s">
        <v>546</v>
      </c>
      <c r="F42" s="413"/>
      <c r="G42" s="31">
        <v>10</v>
      </c>
      <c r="H42" s="30">
        <v>200000</v>
      </c>
    </row>
    <row r="43" spans="1:8" s="4" customFormat="1" ht="20.100000000000001" customHeight="1">
      <c r="A43" s="418" t="s">
        <v>31</v>
      </c>
      <c r="B43" s="418"/>
      <c r="C43" s="458"/>
      <c r="D43" s="418"/>
      <c r="E43" s="11" t="s">
        <v>1</v>
      </c>
      <c r="F43" s="6">
        <f>COUNTIF(E41:F42,"법인카드")</f>
        <v>2</v>
      </c>
      <c r="G43" s="410">
        <f>SUM(G41:G42)</f>
        <v>37</v>
      </c>
      <c r="H43" s="408">
        <f>SUM(H41:H42)</f>
        <v>740000</v>
      </c>
    </row>
    <row r="44" spans="1:8" s="4" customFormat="1" ht="20.100000000000001" customHeight="1">
      <c r="A44" s="411"/>
      <c r="B44" s="411"/>
      <c r="C44" s="459"/>
      <c r="D44" s="411"/>
      <c r="E44" s="12" t="s">
        <v>0</v>
      </c>
      <c r="F44" s="8">
        <v>0</v>
      </c>
      <c r="G44" s="411"/>
      <c r="H44" s="409"/>
    </row>
    <row r="45" spans="1:8" s="4" customFormat="1" ht="20.100000000000001" customHeight="1">
      <c r="A45" s="434" t="s">
        <v>53</v>
      </c>
      <c r="B45" s="434"/>
      <c r="C45" s="466"/>
      <c r="D45" s="434"/>
      <c r="E45" s="13" t="s">
        <v>1</v>
      </c>
      <c r="F45" s="14">
        <f>COUNTIF(E4:F44,"법인카드")</f>
        <v>13</v>
      </c>
      <c r="G45" s="438">
        <f>SUM(G6,G11,G15,G18,G21,G24,G27,G30,G33,G36,G39,G43)</f>
        <v>156</v>
      </c>
      <c r="H45" s="436">
        <f>SUM(H6,H11,H15,H18,H21,H24,H27,H30,H33,H36,H39,H43)</f>
        <v>3314280</v>
      </c>
    </row>
    <row r="46" spans="1:8" ht="20.100000000000001" customHeight="1">
      <c r="A46" s="435"/>
      <c r="B46" s="435"/>
      <c r="C46" s="467"/>
      <c r="D46" s="435"/>
      <c r="E46" s="15" t="s">
        <v>0</v>
      </c>
      <c r="F46" s="16">
        <f>SUM(,F7,F12,F16,F19,F22,F25,F28,F31,F34,F37,F40,F44)</f>
        <v>0</v>
      </c>
      <c r="G46" s="439"/>
      <c r="H46" s="437"/>
    </row>
  </sheetData>
  <autoFilter ref="A4:H4">
    <filterColumn colId="4" showButton="0"/>
  </autoFilter>
  <mergeCells count="96">
    <mergeCell ref="D36:D37"/>
    <mergeCell ref="G36:G37"/>
    <mergeCell ref="H36:H37"/>
    <mergeCell ref="H45:H46"/>
    <mergeCell ref="A45:A46"/>
    <mergeCell ref="B45:B46"/>
    <mergeCell ref="C45:C46"/>
    <mergeCell ref="D45:D46"/>
    <mergeCell ref="G45:G46"/>
    <mergeCell ref="G39:G40"/>
    <mergeCell ref="H39:H40"/>
    <mergeCell ref="E42:F42"/>
    <mergeCell ref="A43:A44"/>
    <mergeCell ref="B43:B44"/>
    <mergeCell ref="C43:C44"/>
    <mergeCell ref="D43:D44"/>
    <mergeCell ref="E41:F41"/>
    <mergeCell ref="G43:G44"/>
    <mergeCell ref="H43:H44"/>
    <mergeCell ref="E29:F29"/>
    <mergeCell ref="A30:A31"/>
    <mergeCell ref="B30:B31"/>
    <mergeCell ref="C30:C31"/>
    <mergeCell ref="D30:D31"/>
    <mergeCell ref="G30:G31"/>
    <mergeCell ref="H30:H31"/>
    <mergeCell ref="G33:G34"/>
    <mergeCell ref="H33:H34"/>
    <mergeCell ref="E35:F35"/>
    <mergeCell ref="A36:A37"/>
    <mergeCell ref="B36:B37"/>
    <mergeCell ref="C36:C37"/>
    <mergeCell ref="E38:F38"/>
    <mergeCell ref="A39:A40"/>
    <mergeCell ref="B39:B40"/>
    <mergeCell ref="C39:C40"/>
    <mergeCell ref="D39:D40"/>
    <mergeCell ref="E26:F26"/>
    <mergeCell ref="G27:G28"/>
    <mergeCell ref="H27:H28"/>
    <mergeCell ref="E32:F32"/>
    <mergeCell ref="A33:A34"/>
    <mergeCell ref="B33:B34"/>
    <mergeCell ref="C33:C34"/>
    <mergeCell ref="D33:D34"/>
    <mergeCell ref="A27:A28"/>
    <mergeCell ref="B27:B28"/>
    <mergeCell ref="C27:C28"/>
    <mergeCell ref="D27:D28"/>
    <mergeCell ref="E17:F17"/>
    <mergeCell ref="A18:A19"/>
    <mergeCell ref="B18:B19"/>
    <mergeCell ref="C18:C19"/>
    <mergeCell ref="D18:D19"/>
    <mergeCell ref="H21:H22"/>
    <mergeCell ref="A24:A25"/>
    <mergeCell ref="B24:B25"/>
    <mergeCell ref="G18:G19"/>
    <mergeCell ref="H18:H19"/>
    <mergeCell ref="G21:G22"/>
    <mergeCell ref="C24:C25"/>
    <mergeCell ref="D24:D25"/>
    <mergeCell ref="G24:G25"/>
    <mergeCell ref="H24:H25"/>
    <mergeCell ref="E23:F23"/>
    <mergeCell ref="E20:F20"/>
    <mergeCell ref="A21:A22"/>
    <mergeCell ref="B21:B22"/>
    <mergeCell ref="C21:C22"/>
    <mergeCell ref="D21:D22"/>
    <mergeCell ref="A15:A16"/>
    <mergeCell ref="B15:B16"/>
    <mergeCell ref="C15:C16"/>
    <mergeCell ref="D15:D16"/>
    <mergeCell ref="G15:G16"/>
    <mergeCell ref="H15:H16"/>
    <mergeCell ref="C6:C7"/>
    <mergeCell ref="D6:D7"/>
    <mergeCell ref="G6:G7"/>
    <mergeCell ref="E13:F13"/>
    <mergeCell ref="E9:F9"/>
    <mergeCell ref="E10:F10"/>
    <mergeCell ref="E14:F14"/>
    <mergeCell ref="A2:H2"/>
    <mergeCell ref="E8:F8"/>
    <mergeCell ref="A11:A12"/>
    <mergeCell ref="B11:B12"/>
    <mergeCell ref="C11:C12"/>
    <mergeCell ref="D11:D12"/>
    <mergeCell ref="G11:G12"/>
    <mergeCell ref="H11:H12"/>
    <mergeCell ref="H6:H7"/>
    <mergeCell ref="E4:F4"/>
    <mergeCell ref="E5:F5"/>
    <mergeCell ref="A6:A7"/>
    <mergeCell ref="B6:B7"/>
  </mergeCells>
  <phoneticPr fontId="3" type="noConversion"/>
  <printOptions horizontalCentered="1"/>
  <pageMargins left="0.23622047244094491" right="0.15748031496062992" top="0.51181102362204722" bottom="0.98425196850393704" header="0.51181102362204722" footer="0.51181102362204722"/>
  <pageSetup paperSize="9" scale="47" fitToWidth="0" fitToHeight="0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>
    <outlinePr summaryBelow="0" summaryRight="0"/>
    <pageSetUpPr autoPageBreaks="0"/>
  </sheetPr>
  <dimension ref="A1:H92"/>
  <sheetViews>
    <sheetView view="pageBreakPreview" zoomScaleNormal="100" zoomScaleSheetLayoutView="100" workbookViewId="0">
      <pane ySplit="4" topLeftCell="A26" activePane="bottomLeft" state="frozen"/>
      <selection activeCell="E66" sqref="E66"/>
      <selection pane="bottomLeft" activeCell="C38" sqref="C38"/>
    </sheetView>
  </sheetViews>
  <sheetFormatPr defaultColWidth="16.1640625" defaultRowHeight="12"/>
  <cols>
    <col min="1" max="1" width="15.83203125" style="3" customWidth="1"/>
    <col min="2" max="2" width="50.33203125" style="3" customWidth="1"/>
    <col min="3" max="3" width="37.83203125" style="5" customWidth="1"/>
    <col min="4" max="4" width="29" style="5" customWidth="1"/>
    <col min="5" max="6" width="6.83203125" style="3" customWidth="1"/>
    <col min="7" max="7" width="12.83203125" style="3" customWidth="1"/>
    <col min="8" max="8" width="18" style="3" customWidth="1"/>
    <col min="9" max="16384" width="16.1640625" style="3"/>
  </cols>
  <sheetData>
    <row r="1" spans="1:8" s="1" customFormat="1" ht="13.5" customHeight="1">
      <c r="C1" s="7"/>
      <c r="D1" s="5"/>
    </row>
    <row r="2" spans="1:8" s="1" customFormat="1" ht="21" customHeight="1">
      <c r="A2" s="416" t="s">
        <v>119</v>
      </c>
      <c r="B2" s="416"/>
      <c r="C2" s="416"/>
      <c r="D2" s="416"/>
      <c r="E2" s="416"/>
      <c r="F2" s="416"/>
      <c r="G2" s="416"/>
      <c r="H2" s="416"/>
    </row>
    <row r="3" spans="1:8" s="1" customFormat="1" ht="19.5" customHeight="1">
      <c r="C3" s="7"/>
      <c r="D3" s="7"/>
      <c r="H3" s="18" t="s">
        <v>1167</v>
      </c>
    </row>
    <row r="4" spans="1:8" s="2" customFormat="1" ht="20.100000000000001" customHeight="1">
      <c r="A4" s="26" t="s">
        <v>2</v>
      </c>
      <c r="B4" s="26" t="s">
        <v>7</v>
      </c>
      <c r="C4" s="26" t="s">
        <v>3</v>
      </c>
      <c r="D4" s="102" t="s">
        <v>9</v>
      </c>
      <c r="E4" s="417" t="s">
        <v>4</v>
      </c>
      <c r="F4" s="417"/>
      <c r="G4" s="20" t="s">
        <v>11</v>
      </c>
      <c r="H4" s="26" t="s">
        <v>5</v>
      </c>
    </row>
    <row r="5" spans="1:8" s="2" customFormat="1" ht="20.100000000000001" customHeight="1">
      <c r="A5" s="32"/>
      <c r="B5" s="33"/>
      <c r="C5" s="34"/>
      <c r="D5" s="103"/>
      <c r="E5" s="412"/>
      <c r="F5" s="413"/>
      <c r="G5" s="36"/>
      <c r="H5" s="35"/>
    </row>
    <row r="6" spans="1:8" s="4" customFormat="1" ht="20.100000000000001" customHeight="1">
      <c r="A6" s="445" t="s">
        <v>13</v>
      </c>
      <c r="B6" s="445"/>
      <c r="C6" s="446"/>
      <c r="D6" s="445"/>
      <c r="E6" s="11" t="s">
        <v>1</v>
      </c>
      <c r="F6" s="6">
        <f>COUNTIF(E5,"법인카드")</f>
        <v>0</v>
      </c>
      <c r="G6" s="445"/>
      <c r="H6" s="448">
        <f>SUM(H5:H5)</f>
        <v>0</v>
      </c>
    </row>
    <row r="7" spans="1:8" s="4" customFormat="1" ht="20.100000000000001" customHeight="1">
      <c r="A7" s="445"/>
      <c r="B7" s="445"/>
      <c r="C7" s="446"/>
      <c r="D7" s="445"/>
      <c r="E7" s="12" t="s">
        <v>0</v>
      </c>
      <c r="F7" s="8">
        <v>0</v>
      </c>
      <c r="G7" s="445"/>
      <c r="H7" s="450"/>
    </row>
    <row r="8" spans="1:8" s="2" customFormat="1" ht="20.100000000000001" customHeight="1">
      <c r="A8" s="88" t="s">
        <v>86</v>
      </c>
      <c r="B8" s="107" t="s">
        <v>1216</v>
      </c>
      <c r="C8" s="94" t="s">
        <v>105</v>
      </c>
      <c r="D8" s="106" t="s">
        <v>1214</v>
      </c>
      <c r="E8" s="412" t="s">
        <v>124</v>
      </c>
      <c r="F8" s="444"/>
      <c r="G8" s="45">
        <v>11</v>
      </c>
      <c r="H8" s="105">
        <v>141000</v>
      </c>
    </row>
    <row r="9" spans="1:8" s="2" customFormat="1" ht="20.100000000000001" customHeight="1">
      <c r="A9" s="89" t="s">
        <v>89</v>
      </c>
      <c r="B9" s="110" t="s">
        <v>1215</v>
      </c>
      <c r="C9" s="95" t="s">
        <v>171</v>
      </c>
      <c r="D9" s="104" t="s">
        <v>1214</v>
      </c>
      <c r="E9" s="412" t="s">
        <v>125</v>
      </c>
      <c r="F9" s="444"/>
      <c r="G9" s="371">
        <v>11</v>
      </c>
      <c r="H9" s="105">
        <v>142000</v>
      </c>
    </row>
    <row r="10" spans="1:8" s="4" customFormat="1" ht="20.100000000000001" customHeight="1">
      <c r="A10" s="445" t="s">
        <v>17</v>
      </c>
      <c r="B10" s="445"/>
      <c r="C10" s="446"/>
      <c r="D10" s="445"/>
      <c r="E10" s="11" t="s">
        <v>1</v>
      </c>
      <c r="F10" s="6">
        <f>COUNTIF(E8:F9,"법인카드")</f>
        <v>2</v>
      </c>
      <c r="G10" s="451">
        <f>SUM(G8:G9)</f>
        <v>22</v>
      </c>
      <c r="H10" s="448">
        <f>SUM(H8:H9)</f>
        <v>283000</v>
      </c>
    </row>
    <row r="11" spans="1:8" s="4" customFormat="1" ht="19.899999999999999" customHeight="1">
      <c r="A11" s="418"/>
      <c r="B11" s="418"/>
      <c r="C11" s="419"/>
      <c r="D11" s="418"/>
      <c r="E11" s="71" t="s">
        <v>0</v>
      </c>
      <c r="F11" s="72">
        <v>0</v>
      </c>
      <c r="G11" s="418"/>
      <c r="H11" s="449"/>
    </row>
    <row r="12" spans="1:8" s="4" customFormat="1" ht="20.100000000000001" customHeight="1">
      <c r="A12" s="296" t="s">
        <v>167</v>
      </c>
      <c r="B12" s="43" t="s">
        <v>1215</v>
      </c>
      <c r="C12" s="297" t="s">
        <v>169</v>
      </c>
      <c r="D12" s="189" t="s">
        <v>1214</v>
      </c>
      <c r="E12" s="430" t="s">
        <v>16</v>
      </c>
      <c r="F12" s="431"/>
      <c r="G12" s="45">
        <v>10</v>
      </c>
      <c r="H12" s="44">
        <v>295220</v>
      </c>
    </row>
    <row r="13" spans="1:8" s="4" customFormat="1" ht="20.100000000000001" customHeight="1">
      <c r="A13" s="37" t="s">
        <v>168</v>
      </c>
      <c r="B13" s="38" t="s">
        <v>1215</v>
      </c>
      <c r="C13" s="186" t="s">
        <v>170</v>
      </c>
      <c r="D13" s="190" t="s">
        <v>1214</v>
      </c>
      <c r="E13" s="432" t="s">
        <v>16</v>
      </c>
      <c r="F13" s="433"/>
      <c r="G13" s="121">
        <v>10</v>
      </c>
      <c r="H13" s="40">
        <v>291770</v>
      </c>
    </row>
    <row r="14" spans="1:8" s="4" customFormat="1" ht="20.100000000000001" customHeight="1">
      <c r="A14" s="411" t="s">
        <v>18</v>
      </c>
      <c r="B14" s="411"/>
      <c r="C14" s="420"/>
      <c r="D14" s="411"/>
      <c r="E14" s="71" t="s">
        <v>19</v>
      </c>
      <c r="F14" s="72">
        <f>COUNTIF(E12:F13,"법인카드")</f>
        <v>2</v>
      </c>
      <c r="G14" s="451">
        <f>SUM(G12:G13)</f>
        <v>20</v>
      </c>
      <c r="H14" s="409">
        <f>SUM(H12:H13)</f>
        <v>586990</v>
      </c>
    </row>
    <row r="15" spans="1:8" s="2" customFormat="1" ht="20.100000000000001" customHeight="1">
      <c r="A15" s="445"/>
      <c r="B15" s="445"/>
      <c r="C15" s="446"/>
      <c r="D15" s="445"/>
      <c r="E15" s="12" t="s">
        <v>20</v>
      </c>
      <c r="F15" s="8">
        <v>0</v>
      </c>
      <c r="G15" s="445"/>
      <c r="H15" s="450"/>
    </row>
    <row r="16" spans="1:8" s="2" customFormat="1" ht="20.100000000000001" customHeight="1">
      <c r="A16" s="37" t="s">
        <v>556</v>
      </c>
      <c r="B16" s="38" t="s">
        <v>557</v>
      </c>
      <c r="C16" s="39" t="s">
        <v>558</v>
      </c>
      <c r="D16" s="40" t="s">
        <v>557</v>
      </c>
      <c r="E16" s="432" t="s">
        <v>558</v>
      </c>
      <c r="F16" s="433"/>
      <c r="G16" s="40">
        <v>0</v>
      </c>
      <c r="H16" s="40">
        <v>0</v>
      </c>
    </row>
    <row r="17" spans="1:8" s="4" customFormat="1" ht="20.100000000000001" customHeight="1">
      <c r="A17" s="418" t="s">
        <v>23</v>
      </c>
      <c r="B17" s="418"/>
      <c r="C17" s="419"/>
      <c r="D17" s="418"/>
      <c r="E17" s="11" t="s">
        <v>19</v>
      </c>
      <c r="F17" s="6">
        <f>COUNTIF(E16,"법인카드")</f>
        <v>0</v>
      </c>
      <c r="G17" s="418"/>
      <c r="H17" s="408">
        <f>SUM(H16)</f>
        <v>0</v>
      </c>
    </row>
    <row r="18" spans="1:8" s="4" customFormat="1" ht="20.100000000000001" customHeight="1">
      <c r="A18" s="411"/>
      <c r="B18" s="411"/>
      <c r="C18" s="420"/>
      <c r="D18" s="411"/>
      <c r="E18" s="12" t="s">
        <v>20</v>
      </c>
      <c r="F18" s="8">
        <v>0</v>
      </c>
      <c r="G18" s="411"/>
      <c r="H18" s="409"/>
    </row>
    <row r="19" spans="1:8" s="2" customFormat="1" ht="20.100000000000001" customHeight="1">
      <c r="A19" s="37" t="s">
        <v>556</v>
      </c>
      <c r="B19" s="38" t="s">
        <v>557</v>
      </c>
      <c r="C19" s="39" t="s">
        <v>558</v>
      </c>
      <c r="D19" s="40" t="s">
        <v>557</v>
      </c>
      <c r="E19" s="432" t="s">
        <v>558</v>
      </c>
      <c r="F19" s="433"/>
      <c r="G19" s="40">
        <v>0</v>
      </c>
      <c r="H19" s="40">
        <v>0</v>
      </c>
    </row>
    <row r="20" spans="1:8" s="4" customFormat="1" ht="20.100000000000001" customHeight="1">
      <c r="A20" s="418" t="s">
        <v>24</v>
      </c>
      <c r="B20" s="418"/>
      <c r="C20" s="419"/>
      <c r="D20" s="418"/>
      <c r="E20" s="11" t="s">
        <v>1</v>
      </c>
      <c r="F20" s="6">
        <f>COUNTIF(E19,"법인카드")</f>
        <v>0</v>
      </c>
      <c r="G20" s="418"/>
      <c r="H20" s="408">
        <f>SUM(H19:H19)</f>
        <v>0</v>
      </c>
    </row>
    <row r="21" spans="1:8" s="4" customFormat="1" ht="20.100000000000001" customHeight="1">
      <c r="A21" s="411"/>
      <c r="B21" s="411"/>
      <c r="C21" s="420"/>
      <c r="D21" s="411"/>
      <c r="E21" s="12" t="s">
        <v>0</v>
      </c>
      <c r="F21" s="8">
        <v>0</v>
      </c>
      <c r="G21" s="411"/>
      <c r="H21" s="409"/>
    </row>
    <row r="22" spans="1:8" s="2" customFormat="1" ht="20.100000000000001" customHeight="1">
      <c r="A22" s="27" t="s">
        <v>580</v>
      </c>
      <c r="B22" s="28" t="s">
        <v>1210</v>
      </c>
      <c r="C22" s="39" t="s">
        <v>581</v>
      </c>
      <c r="D22" s="30" t="s">
        <v>1214</v>
      </c>
      <c r="E22" s="412" t="s">
        <v>16</v>
      </c>
      <c r="F22" s="413"/>
      <c r="G22" s="280">
        <v>12</v>
      </c>
      <c r="H22" s="40">
        <v>341000</v>
      </c>
    </row>
    <row r="23" spans="1:8" s="4" customFormat="1" ht="20.100000000000001" customHeight="1">
      <c r="A23" s="418" t="s">
        <v>25</v>
      </c>
      <c r="B23" s="418"/>
      <c r="C23" s="419"/>
      <c r="D23" s="418"/>
      <c r="E23" s="11" t="s">
        <v>1</v>
      </c>
      <c r="F23" s="6">
        <f>COUNTIF(E22,"법인카드")</f>
        <v>1</v>
      </c>
      <c r="G23" s="418">
        <v>12</v>
      </c>
      <c r="H23" s="408">
        <f>SUM(H22:H22)</f>
        <v>341000</v>
      </c>
    </row>
    <row r="24" spans="1:8" s="4" customFormat="1" ht="20.100000000000001" customHeight="1">
      <c r="A24" s="411"/>
      <c r="B24" s="411"/>
      <c r="C24" s="420"/>
      <c r="D24" s="411"/>
      <c r="E24" s="12" t="s">
        <v>0</v>
      </c>
      <c r="F24" s="8">
        <v>0</v>
      </c>
      <c r="G24" s="411"/>
      <c r="H24" s="409"/>
    </row>
    <row r="25" spans="1:8" s="2" customFormat="1" ht="20.100000000000001" customHeight="1">
      <c r="A25" s="27" t="s">
        <v>290</v>
      </c>
      <c r="B25" s="28" t="s">
        <v>1211</v>
      </c>
      <c r="C25" s="29" t="s">
        <v>309</v>
      </c>
      <c r="D25" s="30" t="s">
        <v>1214</v>
      </c>
      <c r="E25" s="412" t="s">
        <v>16</v>
      </c>
      <c r="F25" s="413"/>
      <c r="G25" s="31">
        <v>12</v>
      </c>
      <c r="H25" s="30">
        <v>301000</v>
      </c>
    </row>
    <row r="26" spans="1:8" s="4" customFormat="1" ht="20.100000000000001" customHeight="1">
      <c r="A26" s="418" t="s">
        <v>26</v>
      </c>
      <c r="B26" s="418"/>
      <c r="C26" s="419"/>
      <c r="D26" s="418"/>
      <c r="E26" s="11" t="s">
        <v>1</v>
      </c>
      <c r="F26" s="6">
        <f>COUNTIF(E25,"법인카드")</f>
        <v>1</v>
      </c>
      <c r="G26" s="410">
        <f>SUM(G25)</f>
        <v>12</v>
      </c>
      <c r="H26" s="408">
        <f>SUM(H25:H25)</f>
        <v>301000</v>
      </c>
    </row>
    <row r="27" spans="1:8" s="4" customFormat="1" ht="20.100000000000001" customHeight="1">
      <c r="A27" s="411"/>
      <c r="B27" s="411"/>
      <c r="C27" s="420"/>
      <c r="D27" s="411"/>
      <c r="E27" s="12" t="s">
        <v>0</v>
      </c>
      <c r="F27" s="8">
        <v>0</v>
      </c>
      <c r="G27" s="464"/>
      <c r="H27" s="409"/>
    </row>
    <row r="28" spans="1:8" s="4" customFormat="1" ht="20.100000000000001" customHeight="1">
      <c r="A28" s="42" t="s">
        <v>582</v>
      </c>
      <c r="B28" s="293" t="s">
        <v>1211</v>
      </c>
      <c r="C28" s="294" t="s">
        <v>1217</v>
      </c>
      <c r="D28" s="282" t="s">
        <v>1214</v>
      </c>
      <c r="E28" s="430" t="s">
        <v>16</v>
      </c>
      <c r="F28" s="468"/>
      <c r="G28" s="36">
        <v>12</v>
      </c>
      <c r="H28" s="295">
        <v>241200</v>
      </c>
    </row>
    <row r="29" spans="1:8" s="4" customFormat="1" ht="20.100000000000001" customHeight="1">
      <c r="A29" s="418" t="s">
        <v>27</v>
      </c>
      <c r="B29" s="418"/>
      <c r="C29" s="419"/>
      <c r="D29" s="418"/>
      <c r="E29" s="11" t="s">
        <v>583</v>
      </c>
      <c r="F29" s="6">
        <f>COUNTIF(E28:F28,"법인카드")</f>
        <v>1</v>
      </c>
      <c r="G29" s="460">
        <f>SUM(G28)</f>
        <v>12</v>
      </c>
      <c r="H29" s="408">
        <f>SUM(H28:H28)</f>
        <v>241200</v>
      </c>
    </row>
    <row r="30" spans="1:8" s="4" customFormat="1" ht="20.100000000000001" customHeight="1">
      <c r="A30" s="411"/>
      <c r="B30" s="411"/>
      <c r="C30" s="420"/>
      <c r="D30" s="411"/>
      <c r="E30" s="12" t="s">
        <v>0</v>
      </c>
      <c r="F30" s="8">
        <v>0</v>
      </c>
      <c r="G30" s="411"/>
      <c r="H30" s="409"/>
    </row>
    <row r="31" spans="1:8" s="2" customFormat="1" ht="20.100000000000001" customHeight="1">
      <c r="A31" s="27" t="s">
        <v>587</v>
      </c>
      <c r="B31" s="38" t="s">
        <v>1212</v>
      </c>
      <c r="C31" s="294" t="s">
        <v>1218</v>
      </c>
      <c r="D31" s="282" t="s">
        <v>1214</v>
      </c>
      <c r="E31" s="430" t="s">
        <v>585</v>
      </c>
      <c r="F31" s="468"/>
      <c r="G31" s="36">
        <v>9</v>
      </c>
      <c r="H31" s="295">
        <v>230700</v>
      </c>
    </row>
    <row r="32" spans="1:8" s="4" customFormat="1" ht="20.100000000000001" customHeight="1">
      <c r="A32" s="418" t="s">
        <v>28</v>
      </c>
      <c r="B32" s="418"/>
      <c r="C32" s="419"/>
      <c r="D32" s="418"/>
      <c r="E32" s="11" t="s">
        <v>1</v>
      </c>
      <c r="F32" s="6">
        <f>COUNTIF(E31:F31,"법인카드")</f>
        <v>1</v>
      </c>
      <c r="G32" s="464">
        <f>SUM(G31:G31)</f>
        <v>9</v>
      </c>
      <c r="H32" s="408">
        <f>SUM(H31:H31)</f>
        <v>230700</v>
      </c>
    </row>
    <row r="33" spans="1:8" s="4" customFormat="1" ht="20.100000000000001" customHeight="1">
      <c r="A33" s="411"/>
      <c r="B33" s="411"/>
      <c r="C33" s="420"/>
      <c r="D33" s="411"/>
      <c r="E33" s="12" t="s">
        <v>0</v>
      </c>
      <c r="F33" s="8">
        <v>0</v>
      </c>
      <c r="G33" s="411"/>
      <c r="H33" s="409"/>
    </row>
    <row r="34" spans="1:8" s="2" customFormat="1" ht="20.100000000000001" customHeight="1">
      <c r="A34" s="27" t="s">
        <v>590</v>
      </c>
      <c r="B34" s="38" t="s">
        <v>1211</v>
      </c>
      <c r="C34" s="39" t="s">
        <v>595</v>
      </c>
      <c r="D34" s="40" t="s">
        <v>1214</v>
      </c>
      <c r="E34" s="412" t="s">
        <v>16</v>
      </c>
      <c r="F34" s="413"/>
      <c r="G34" s="279">
        <v>13</v>
      </c>
      <c r="H34" s="40">
        <v>249000</v>
      </c>
    </row>
    <row r="35" spans="1:8" s="4" customFormat="1" ht="20.100000000000001" customHeight="1">
      <c r="A35" s="418" t="s">
        <v>29</v>
      </c>
      <c r="B35" s="418"/>
      <c r="C35" s="419"/>
      <c r="D35" s="418"/>
      <c r="E35" s="11" t="s">
        <v>1</v>
      </c>
      <c r="F35" s="6">
        <f>COUNTIF(E34,"법인카드")</f>
        <v>1</v>
      </c>
      <c r="G35" s="410">
        <f>SUM(G34)</f>
        <v>13</v>
      </c>
      <c r="H35" s="408">
        <f>SUM(H34:H34)</f>
        <v>249000</v>
      </c>
    </row>
    <row r="36" spans="1:8" s="4" customFormat="1" ht="20.100000000000001" customHeight="1">
      <c r="A36" s="411"/>
      <c r="B36" s="411"/>
      <c r="C36" s="420"/>
      <c r="D36" s="411"/>
      <c r="E36" s="12" t="s">
        <v>0</v>
      </c>
      <c r="F36" s="8">
        <v>0</v>
      </c>
      <c r="G36" s="411"/>
      <c r="H36" s="409"/>
    </row>
    <row r="37" spans="1:8" s="4" customFormat="1" ht="20.100000000000001" customHeight="1">
      <c r="A37" s="27" t="s">
        <v>591</v>
      </c>
      <c r="B37" s="28" t="s">
        <v>1213</v>
      </c>
      <c r="C37" s="294" t="s">
        <v>594</v>
      </c>
      <c r="D37" s="282" t="s">
        <v>1214</v>
      </c>
      <c r="E37" s="430" t="s">
        <v>585</v>
      </c>
      <c r="F37" s="468"/>
      <c r="G37" s="284">
        <v>3</v>
      </c>
      <c r="H37" s="30">
        <v>89000</v>
      </c>
    </row>
    <row r="38" spans="1:8" s="4" customFormat="1" ht="20.100000000000001" customHeight="1">
      <c r="A38" s="27" t="s">
        <v>592</v>
      </c>
      <c r="B38" s="28" t="s">
        <v>1220</v>
      </c>
      <c r="C38" s="29" t="s">
        <v>589</v>
      </c>
      <c r="D38" s="30" t="s">
        <v>1222</v>
      </c>
      <c r="E38" s="412" t="s">
        <v>586</v>
      </c>
      <c r="F38" s="413"/>
      <c r="G38" s="279">
        <v>13</v>
      </c>
      <c r="H38" s="30">
        <v>102340</v>
      </c>
    </row>
    <row r="39" spans="1:8" s="4" customFormat="1" ht="20.100000000000001" customHeight="1">
      <c r="A39" s="27" t="s">
        <v>593</v>
      </c>
      <c r="B39" s="28" t="s">
        <v>1221</v>
      </c>
      <c r="C39" s="29" t="s">
        <v>1219</v>
      </c>
      <c r="D39" s="30" t="s">
        <v>1214</v>
      </c>
      <c r="E39" s="412" t="s">
        <v>586</v>
      </c>
      <c r="F39" s="413"/>
      <c r="G39" s="370">
        <v>14</v>
      </c>
      <c r="H39" s="30">
        <v>259400</v>
      </c>
    </row>
    <row r="40" spans="1:8" s="4" customFormat="1" ht="20.100000000000001" customHeight="1">
      <c r="A40" s="418" t="s">
        <v>30</v>
      </c>
      <c r="B40" s="418"/>
      <c r="C40" s="419"/>
      <c r="D40" s="418"/>
      <c r="E40" s="11" t="s">
        <v>1</v>
      </c>
      <c r="F40" s="6">
        <f>COUNTIF(E37:F39,"법인카드")</f>
        <v>3</v>
      </c>
      <c r="G40" s="410">
        <f>SUM(G37:G39)</f>
        <v>30</v>
      </c>
      <c r="H40" s="408">
        <f>SUM(H37:H39)</f>
        <v>450740</v>
      </c>
    </row>
    <row r="41" spans="1:8" s="4" customFormat="1" ht="20.100000000000001" customHeight="1">
      <c r="A41" s="411"/>
      <c r="B41" s="411"/>
      <c r="C41" s="420"/>
      <c r="D41" s="411"/>
      <c r="E41" s="12" t="s">
        <v>0</v>
      </c>
      <c r="F41" s="8">
        <v>0</v>
      </c>
      <c r="G41" s="411"/>
      <c r="H41" s="409"/>
    </row>
    <row r="42" spans="1:8" s="2" customFormat="1" ht="20.100000000000001" customHeight="1">
      <c r="A42" s="37" t="s">
        <v>556</v>
      </c>
      <c r="B42" s="38" t="s">
        <v>557</v>
      </c>
      <c r="C42" s="39" t="s">
        <v>558</v>
      </c>
      <c r="D42" s="40" t="s">
        <v>557</v>
      </c>
      <c r="E42" s="432" t="s">
        <v>558</v>
      </c>
      <c r="F42" s="433"/>
      <c r="G42" s="40">
        <v>0</v>
      </c>
      <c r="H42" s="40">
        <v>0</v>
      </c>
    </row>
    <row r="43" spans="1:8" s="4" customFormat="1" ht="20.100000000000001" customHeight="1">
      <c r="A43" s="418" t="s">
        <v>31</v>
      </c>
      <c r="B43" s="418"/>
      <c r="C43" s="419"/>
      <c r="D43" s="418"/>
      <c r="E43" s="11" t="s">
        <v>1</v>
      </c>
      <c r="F43" s="6">
        <f>COUNTIF(E42,"법인카드")</f>
        <v>0</v>
      </c>
      <c r="G43" s="408">
        <f>SUM(G42:G42)</f>
        <v>0</v>
      </c>
      <c r="H43" s="408">
        <f>SUM(H42:H42)</f>
        <v>0</v>
      </c>
    </row>
    <row r="44" spans="1:8" s="4" customFormat="1" ht="20.100000000000001" customHeight="1">
      <c r="A44" s="411"/>
      <c r="B44" s="411"/>
      <c r="C44" s="420"/>
      <c r="D44" s="411"/>
      <c r="E44" s="12" t="s">
        <v>0</v>
      </c>
      <c r="F44" s="8">
        <v>0</v>
      </c>
      <c r="G44" s="409"/>
      <c r="H44" s="409"/>
    </row>
    <row r="45" spans="1:8" s="4" customFormat="1" ht="20.100000000000001" customHeight="1">
      <c r="A45" s="434" t="s">
        <v>53</v>
      </c>
      <c r="B45" s="434"/>
      <c r="C45" s="440"/>
      <c r="D45" s="434"/>
      <c r="E45" s="13" t="s">
        <v>1</v>
      </c>
      <c r="F45" s="14">
        <f>COUNTIF(E4:F44,"법인카드")</f>
        <v>12</v>
      </c>
      <c r="G45" s="438">
        <f>SUM(G6,G10,G14,G17,G20,G23,G26,G29,G32,G35,G40,G43)</f>
        <v>130</v>
      </c>
      <c r="H45" s="436">
        <f>SUM(H6,H10,H14,H17,H20,H23,H26,H29,H32,H35,H40,H43)</f>
        <v>2683630</v>
      </c>
    </row>
    <row r="46" spans="1:8" ht="20.100000000000001" customHeight="1">
      <c r="A46" s="435"/>
      <c r="B46" s="435"/>
      <c r="C46" s="441"/>
      <c r="D46" s="435"/>
      <c r="E46" s="15" t="s">
        <v>0</v>
      </c>
      <c r="F46" s="16">
        <f>SUM(,F7,F11,F15,F18,F21,F24,F27,F30,F33,F36,F41,F44)</f>
        <v>0</v>
      </c>
      <c r="G46" s="439"/>
      <c r="H46" s="437"/>
    </row>
    <row r="47" spans="1:8" s="2" customFormat="1" ht="20.100000000000001" customHeight="1">
      <c r="A47" s="3"/>
      <c r="B47" s="3"/>
      <c r="C47" s="5"/>
      <c r="D47" s="5"/>
      <c r="E47" s="3"/>
      <c r="F47" s="3"/>
      <c r="G47" s="3"/>
      <c r="H47" s="3"/>
    </row>
    <row r="48" spans="1:8" s="4" customFormat="1" ht="20.100000000000001" customHeight="1">
      <c r="A48" s="3"/>
      <c r="B48" s="3"/>
      <c r="C48" s="5"/>
      <c r="D48" s="5"/>
      <c r="E48" s="3"/>
      <c r="F48" s="3"/>
      <c r="G48" s="3"/>
      <c r="H48" s="3"/>
    </row>
    <row r="49" spans="1:8" s="4" customFormat="1" ht="20.100000000000001" customHeight="1">
      <c r="A49" s="3"/>
      <c r="B49" s="3"/>
      <c r="C49" s="5"/>
      <c r="D49" s="5"/>
      <c r="E49" s="3"/>
      <c r="F49" s="3"/>
      <c r="G49" s="3"/>
      <c r="H49" s="3"/>
    </row>
    <row r="50" spans="1:8" s="2" customFormat="1" ht="20.100000000000001" customHeight="1">
      <c r="A50" s="3"/>
      <c r="B50" s="3"/>
      <c r="C50" s="5"/>
      <c r="D50" s="5"/>
      <c r="E50" s="3"/>
      <c r="F50" s="3"/>
      <c r="G50" s="3"/>
      <c r="H50" s="3"/>
    </row>
    <row r="51" spans="1:8" s="4" customFormat="1" ht="20.100000000000001" customHeight="1">
      <c r="A51" s="3"/>
      <c r="B51" s="3"/>
      <c r="C51" s="5"/>
      <c r="D51" s="5"/>
      <c r="E51" s="3"/>
      <c r="F51" s="3"/>
      <c r="G51" s="3"/>
      <c r="H51" s="3"/>
    </row>
    <row r="52" spans="1:8" s="4" customFormat="1" ht="20.100000000000001" customHeight="1">
      <c r="A52" s="3"/>
      <c r="B52" s="3"/>
      <c r="C52" s="5"/>
      <c r="D52" s="5"/>
      <c r="E52" s="3"/>
      <c r="F52" s="3"/>
      <c r="G52" s="3"/>
      <c r="H52" s="3"/>
    </row>
    <row r="53" spans="1:8" s="2" customFormat="1" ht="20.100000000000001" customHeight="1">
      <c r="A53" s="3"/>
      <c r="B53" s="3"/>
      <c r="C53" s="5"/>
      <c r="D53" s="5"/>
      <c r="E53" s="3"/>
      <c r="F53" s="3"/>
      <c r="G53" s="3"/>
      <c r="H53" s="3"/>
    </row>
    <row r="54" spans="1:8" s="4" customFormat="1" ht="20.100000000000001" customHeight="1">
      <c r="A54" s="3"/>
      <c r="B54" s="3"/>
      <c r="C54" s="5"/>
      <c r="D54" s="5"/>
      <c r="E54" s="3"/>
      <c r="F54" s="3"/>
      <c r="G54" s="3"/>
      <c r="H54" s="3"/>
    </row>
    <row r="55" spans="1:8" s="4" customFormat="1" ht="20.100000000000001" customHeight="1">
      <c r="A55" s="3"/>
      <c r="B55" s="3"/>
      <c r="C55" s="5"/>
      <c r="D55" s="5"/>
      <c r="E55" s="3"/>
      <c r="F55" s="3"/>
      <c r="G55" s="3"/>
      <c r="H55" s="3"/>
    </row>
    <row r="56" spans="1:8" s="2" customFormat="1" ht="20.100000000000001" customHeight="1">
      <c r="A56" s="3"/>
      <c r="B56" s="3"/>
      <c r="C56" s="5"/>
      <c r="D56" s="5"/>
      <c r="E56" s="3"/>
      <c r="F56" s="3"/>
      <c r="G56" s="3"/>
      <c r="H56" s="3"/>
    </row>
    <row r="57" spans="1:8" s="4" customFormat="1" ht="20.100000000000001" customHeight="1">
      <c r="A57" s="3"/>
      <c r="B57" s="3"/>
      <c r="C57" s="5"/>
      <c r="D57" s="5"/>
      <c r="E57" s="3"/>
      <c r="F57" s="3"/>
      <c r="G57" s="3"/>
      <c r="H57" s="3"/>
    </row>
    <row r="58" spans="1:8" s="4" customFormat="1" ht="20.100000000000001" customHeight="1">
      <c r="A58" s="3"/>
      <c r="B58" s="3"/>
      <c r="C58" s="5"/>
      <c r="D58" s="5"/>
      <c r="E58" s="3"/>
      <c r="F58" s="3"/>
      <c r="G58" s="3"/>
      <c r="H58" s="3"/>
    </row>
    <row r="59" spans="1:8" s="2" customFormat="1" ht="20.100000000000001" customHeight="1">
      <c r="A59" s="3"/>
      <c r="B59" s="3"/>
      <c r="C59" s="5"/>
      <c r="D59" s="5"/>
      <c r="E59" s="3"/>
      <c r="F59" s="3"/>
      <c r="G59" s="3"/>
      <c r="H59" s="3"/>
    </row>
    <row r="60" spans="1:8" s="4" customFormat="1" ht="20.100000000000001" customHeight="1">
      <c r="A60" s="3"/>
      <c r="B60" s="3"/>
      <c r="C60" s="5"/>
      <c r="D60" s="5"/>
      <c r="E60" s="3"/>
      <c r="F60" s="3"/>
      <c r="G60" s="3"/>
      <c r="H60" s="3"/>
    </row>
    <row r="61" spans="1:8" s="4" customFormat="1" ht="20.100000000000001" customHeight="1">
      <c r="A61" s="3"/>
      <c r="B61" s="3"/>
      <c r="C61" s="5"/>
      <c r="D61" s="5"/>
      <c r="E61" s="3"/>
      <c r="F61" s="3"/>
      <c r="G61" s="3"/>
      <c r="H61" s="3"/>
    </row>
    <row r="62" spans="1:8" s="2" customFormat="1" ht="20.100000000000001" customHeight="1">
      <c r="A62" s="3"/>
      <c r="B62" s="3"/>
      <c r="C62" s="5"/>
      <c r="D62" s="5"/>
      <c r="E62" s="3"/>
      <c r="F62" s="3"/>
      <c r="G62" s="3"/>
      <c r="H62" s="3"/>
    </row>
    <row r="63" spans="1:8" s="4" customFormat="1" ht="20.100000000000001" customHeight="1">
      <c r="A63" s="3"/>
      <c r="B63" s="3"/>
      <c r="C63" s="5"/>
      <c r="D63" s="5"/>
      <c r="E63" s="3"/>
      <c r="F63" s="3"/>
      <c r="G63" s="3"/>
      <c r="H63" s="3"/>
    </row>
    <row r="64" spans="1:8" s="4" customFormat="1" ht="20.100000000000001" customHeight="1">
      <c r="A64" s="3"/>
      <c r="B64" s="3"/>
      <c r="C64" s="5"/>
      <c r="D64" s="5"/>
      <c r="E64" s="3"/>
      <c r="F64" s="3"/>
      <c r="G64" s="3"/>
      <c r="H64" s="3"/>
    </row>
    <row r="65" spans="1:8" s="2" customFormat="1" ht="20.100000000000001" customHeight="1">
      <c r="A65" s="3"/>
      <c r="B65" s="3"/>
      <c r="C65" s="5"/>
      <c r="D65" s="5"/>
      <c r="E65" s="3"/>
      <c r="F65" s="3"/>
      <c r="G65" s="3"/>
      <c r="H65" s="3"/>
    </row>
    <row r="66" spans="1:8" s="4" customFormat="1" ht="20.100000000000001" customHeight="1">
      <c r="A66" s="3"/>
      <c r="B66" s="3"/>
      <c r="C66" s="5"/>
      <c r="D66" s="5"/>
      <c r="E66" s="3"/>
      <c r="F66" s="3"/>
      <c r="G66" s="3"/>
      <c r="H66" s="3"/>
    </row>
    <row r="67" spans="1:8" s="4" customFormat="1" ht="20.100000000000001" customHeight="1">
      <c r="A67" s="3"/>
      <c r="B67" s="3"/>
      <c r="C67" s="5"/>
      <c r="D67" s="5"/>
      <c r="E67" s="3"/>
      <c r="F67" s="3"/>
      <c r="G67" s="3"/>
      <c r="H67" s="3"/>
    </row>
    <row r="68" spans="1:8" s="2" customFormat="1" ht="20.100000000000001" customHeight="1">
      <c r="A68" s="3"/>
      <c r="B68" s="3"/>
      <c r="C68" s="5"/>
      <c r="D68" s="5"/>
      <c r="E68" s="3"/>
      <c r="F68" s="3"/>
      <c r="G68" s="3"/>
      <c r="H68" s="3"/>
    </row>
    <row r="69" spans="1:8" s="4" customFormat="1" ht="20.100000000000001" customHeight="1">
      <c r="A69" s="3"/>
      <c r="B69" s="3"/>
      <c r="C69" s="5"/>
      <c r="D69" s="5"/>
      <c r="E69" s="3"/>
      <c r="F69" s="3"/>
      <c r="G69" s="3"/>
      <c r="H69" s="3"/>
    </row>
    <row r="70" spans="1:8" s="4" customFormat="1" ht="20.100000000000001" customHeight="1">
      <c r="A70" s="3"/>
      <c r="B70" s="3"/>
      <c r="C70" s="5"/>
      <c r="D70" s="5"/>
      <c r="E70" s="3"/>
      <c r="F70" s="3"/>
      <c r="G70" s="3"/>
      <c r="H70" s="3"/>
    </row>
    <row r="71" spans="1:8" s="2" customFormat="1" ht="20.100000000000001" customHeight="1">
      <c r="A71" s="3"/>
      <c r="B71" s="3"/>
      <c r="C71" s="5"/>
      <c r="D71" s="5"/>
      <c r="E71" s="3"/>
      <c r="F71" s="3"/>
      <c r="G71" s="3"/>
      <c r="H71" s="3"/>
    </row>
    <row r="72" spans="1:8" s="4" customFormat="1" ht="20.100000000000001" customHeight="1">
      <c r="A72" s="3"/>
      <c r="B72" s="3"/>
      <c r="C72" s="5"/>
      <c r="D72" s="5"/>
      <c r="E72" s="3"/>
      <c r="F72" s="3"/>
      <c r="G72" s="3"/>
      <c r="H72" s="3"/>
    </row>
    <row r="73" spans="1:8" s="4" customFormat="1" ht="20.100000000000001" customHeight="1">
      <c r="A73" s="3"/>
      <c r="B73" s="3"/>
      <c r="C73" s="5"/>
      <c r="D73" s="5"/>
      <c r="E73" s="3"/>
      <c r="F73" s="3"/>
      <c r="G73" s="3"/>
      <c r="H73" s="3"/>
    </row>
    <row r="74" spans="1:8" s="2" customFormat="1" ht="20.100000000000001" customHeight="1">
      <c r="A74" s="3"/>
      <c r="B74" s="3"/>
      <c r="C74" s="5"/>
      <c r="D74" s="5"/>
      <c r="E74" s="3"/>
      <c r="F74" s="3"/>
      <c r="G74" s="3"/>
      <c r="H74" s="3"/>
    </row>
    <row r="75" spans="1:8" s="4" customFormat="1" ht="20.100000000000001" customHeight="1">
      <c r="A75" s="3"/>
      <c r="B75" s="3"/>
      <c r="C75" s="5"/>
      <c r="D75" s="5"/>
      <c r="E75" s="3"/>
      <c r="F75" s="3"/>
      <c r="G75" s="3"/>
      <c r="H75" s="3"/>
    </row>
    <row r="76" spans="1:8" s="4" customFormat="1" ht="20.100000000000001" customHeight="1">
      <c r="A76" s="3"/>
      <c r="B76" s="3"/>
      <c r="C76" s="5"/>
      <c r="D76" s="5"/>
      <c r="E76" s="3"/>
      <c r="F76" s="3"/>
      <c r="G76" s="3"/>
      <c r="H76" s="3"/>
    </row>
    <row r="77" spans="1:8" s="4" customFormat="1" ht="20.100000000000001" customHeight="1">
      <c r="A77" s="3"/>
      <c r="B77" s="3"/>
      <c r="C77" s="5"/>
      <c r="D77" s="5"/>
      <c r="E77" s="3"/>
      <c r="F77" s="3"/>
      <c r="G77" s="3"/>
      <c r="H77" s="3"/>
    </row>
    <row r="78" spans="1:8" ht="20.100000000000001" customHeight="1"/>
    <row r="79" spans="1:8" ht="15" customHeight="1"/>
    <row r="80" spans="1:8" ht="15" customHeight="1"/>
    <row r="81" ht="15" customHeight="1"/>
    <row r="82" ht="15" customHeight="1"/>
    <row r="83" ht="15" customHeight="1"/>
    <row r="84" ht="15" customHeight="1"/>
    <row r="85" ht="15" customHeight="1"/>
    <row r="86" ht="15" customHeight="1"/>
    <row r="87" ht="15" customHeight="1"/>
    <row r="88" ht="15" customHeight="1"/>
    <row r="89" ht="15" customHeight="1"/>
    <row r="90" ht="15" customHeight="1"/>
    <row r="91" ht="15" customHeight="1"/>
    <row r="92" ht="15" customHeight="1"/>
  </sheetData>
  <autoFilter ref="A4:H4">
    <filterColumn colId="4" showButton="0"/>
  </autoFilter>
  <mergeCells count="96">
    <mergeCell ref="H40:H41"/>
    <mergeCell ref="E42:F42"/>
    <mergeCell ref="A43:A44"/>
    <mergeCell ref="B43:B44"/>
    <mergeCell ref="C43:C44"/>
    <mergeCell ref="D43:D44"/>
    <mergeCell ref="G43:G44"/>
    <mergeCell ref="H43:H44"/>
    <mergeCell ref="A40:A41"/>
    <mergeCell ref="H45:H46"/>
    <mergeCell ref="A45:A46"/>
    <mergeCell ref="B45:B46"/>
    <mergeCell ref="C45:C46"/>
    <mergeCell ref="D45:D46"/>
    <mergeCell ref="G45:G46"/>
    <mergeCell ref="H32:H33"/>
    <mergeCell ref="E34:F34"/>
    <mergeCell ref="A35:A36"/>
    <mergeCell ref="B35:B36"/>
    <mergeCell ref="C35:C36"/>
    <mergeCell ref="D35:D36"/>
    <mergeCell ref="G35:G36"/>
    <mergeCell ref="H35:H36"/>
    <mergeCell ref="G23:G24"/>
    <mergeCell ref="E9:F9"/>
    <mergeCell ref="E39:F39"/>
    <mergeCell ref="E38:F38"/>
    <mergeCell ref="E37:F37"/>
    <mergeCell ref="E22:F22"/>
    <mergeCell ref="E8:F8"/>
    <mergeCell ref="A10:A11"/>
    <mergeCell ref="B10:B11"/>
    <mergeCell ref="C23:C24"/>
    <mergeCell ref="D23:D24"/>
    <mergeCell ref="A23:A24"/>
    <mergeCell ref="B23:B24"/>
    <mergeCell ref="C20:C21"/>
    <mergeCell ref="E25:F25"/>
    <mergeCell ref="E28:F28"/>
    <mergeCell ref="G32:G33"/>
    <mergeCell ref="B26:B27"/>
    <mergeCell ref="B40:B41"/>
    <mergeCell ref="C40:C41"/>
    <mergeCell ref="D40:D41"/>
    <mergeCell ref="C26:C27"/>
    <mergeCell ref="D26:D27"/>
    <mergeCell ref="G40:G41"/>
    <mergeCell ref="A20:A21"/>
    <mergeCell ref="B20:B21"/>
    <mergeCell ref="H23:H24"/>
    <mergeCell ref="E31:F31"/>
    <mergeCell ref="A32:A33"/>
    <mergeCell ref="B32:B33"/>
    <mergeCell ref="C32:C33"/>
    <mergeCell ref="D32:D33"/>
    <mergeCell ref="G26:G27"/>
    <mergeCell ref="H26:H27"/>
    <mergeCell ref="A29:A30"/>
    <mergeCell ref="B29:B30"/>
    <mergeCell ref="C29:C30"/>
    <mergeCell ref="D29:D30"/>
    <mergeCell ref="G29:G30"/>
    <mergeCell ref="H29:H30"/>
    <mergeCell ref="A17:A18"/>
    <mergeCell ref="B17:B18"/>
    <mergeCell ref="C17:C18"/>
    <mergeCell ref="D17:D18"/>
    <mergeCell ref="G17:G18"/>
    <mergeCell ref="D14:D15"/>
    <mergeCell ref="G14:G15"/>
    <mergeCell ref="H14:H15"/>
    <mergeCell ref="H20:H21"/>
    <mergeCell ref="C10:C11"/>
    <mergeCell ref="D10:D11"/>
    <mergeCell ref="G10:G11"/>
    <mergeCell ref="E16:F16"/>
    <mergeCell ref="G20:G21"/>
    <mergeCell ref="E13:F13"/>
    <mergeCell ref="H17:H18"/>
    <mergeCell ref="E19:F19"/>
    <mergeCell ref="D20:D21"/>
    <mergeCell ref="A26:A27"/>
    <mergeCell ref="A2:H2"/>
    <mergeCell ref="E4:F4"/>
    <mergeCell ref="E5:F5"/>
    <mergeCell ref="A6:A7"/>
    <mergeCell ref="B6:B7"/>
    <mergeCell ref="C6:C7"/>
    <mergeCell ref="D6:D7"/>
    <mergeCell ref="G6:G7"/>
    <mergeCell ref="H6:H7"/>
    <mergeCell ref="H10:H11"/>
    <mergeCell ref="E12:F12"/>
    <mergeCell ref="A14:A15"/>
    <mergeCell ref="B14:B15"/>
    <mergeCell ref="C14:C15"/>
  </mergeCells>
  <phoneticPr fontId="3" type="noConversion"/>
  <printOptions horizontalCentered="1"/>
  <pageMargins left="0.23622047244094491" right="0.15748031496062992" top="0.51181102362204722" bottom="0.98425196850393704" header="0.51181102362204722" footer="0.51181102362204722"/>
  <pageSetup paperSize="9" scale="45" fitToWidth="0" fitToHeight="0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H149"/>
  <sheetViews>
    <sheetView view="pageBreakPreview" zoomScaleNormal="100" zoomScaleSheetLayoutView="100" workbookViewId="0">
      <pane ySplit="4" topLeftCell="A38" activePane="bottomLeft" state="frozen"/>
      <selection activeCell="E66" sqref="E66"/>
      <selection pane="bottomLeft" activeCell="C29" sqref="C29"/>
    </sheetView>
  </sheetViews>
  <sheetFormatPr defaultColWidth="16.1640625" defaultRowHeight="12"/>
  <cols>
    <col min="1" max="1" width="15.83203125" style="3" customWidth="1"/>
    <col min="2" max="2" width="41.5" style="3" customWidth="1"/>
    <col min="3" max="3" width="36.83203125" style="5" customWidth="1"/>
    <col min="4" max="4" width="27.1640625" style="5" customWidth="1"/>
    <col min="5" max="6" width="6.83203125" style="3" customWidth="1"/>
    <col min="7" max="7" width="12.83203125" style="3" customWidth="1"/>
    <col min="8" max="8" width="18.83203125" style="3" customWidth="1"/>
    <col min="9" max="16384" width="16.1640625" style="3"/>
  </cols>
  <sheetData>
    <row r="1" spans="1:8" s="1" customFormat="1" ht="13.5" customHeight="1">
      <c r="C1" s="7"/>
      <c r="D1" s="5"/>
    </row>
    <row r="2" spans="1:8" s="1" customFormat="1" ht="21" customHeight="1">
      <c r="A2" s="416" t="s">
        <v>120</v>
      </c>
      <c r="B2" s="416"/>
      <c r="C2" s="416"/>
      <c r="D2" s="416"/>
      <c r="E2" s="416"/>
      <c r="F2" s="416"/>
      <c r="G2" s="416"/>
      <c r="H2" s="416"/>
    </row>
    <row r="3" spans="1:8" s="1" customFormat="1" ht="19.5" customHeight="1">
      <c r="C3" s="7"/>
      <c r="D3" s="7"/>
      <c r="H3" s="18" t="s">
        <v>1167</v>
      </c>
    </row>
    <row r="4" spans="1:8" s="2" customFormat="1" ht="20.100000000000001" customHeight="1">
      <c r="A4" s="26" t="s">
        <v>2</v>
      </c>
      <c r="B4" s="26" t="s">
        <v>7</v>
      </c>
      <c r="C4" s="26" t="s">
        <v>3</v>
      </c>
      <c r="D4" s="102" t="s">
        <v>9</v>
      </c>
      <c r="E4" s="417" t="s">
        <v>4</v>
      </c>
      <c r="F4" s="417"/>
      <c r="G4" s="20" t="s">
        <v>11</v>
      </c>
      <c r="H4" s="26" t="s">
        <v>5</v>
      </c>
    </row>
    <row r="5" spans="1:8" s="2" customFormat="1" ht="20.100000000000001" customHeight="1">
      <c r="A5" s="37" t="s">
        <v>556</v>
      </c>
      <c r="B5" s="38" t="s">
        <v>557</v>
      </c>
      <c r="C5" s="39" t="s">
        <v>558</v>
      </c>
      <c r="D5" s="40" t="s">
        <v>557</v>
      </c>
      <c r="E5" s="432" t="s">
        <v>558</v>
      </c>
      <c r="F5" s="433"/>
      <c r="G5" s="40">
        <v>0</v>
      </c>
      <c r="H5" s="40">
        <v>0</v>
      </c>
    </row>
    <row r="6" spans="1:8" s="4" customFormat="1" ht="20.100000000000001" customHeight="1">
      <c r="A6" s="445" t="s">
        <v>13</v>
      </c>
      <c r="B6" s="445"/>
      <c r="C6" s="446"/>
      <c r="D6" s="445"/>
      <c r="E6" s="11" t="s">
        <v>1</v>
      </c>
      <c r="F6" s="6">
        <f>COUNTIF(E5:E5,"법인카드")</f>
        <v>0</v>
      </c>
      <c r="G6" s="445"/>
      <c r="H6" s="448">
        <f>SUM(H5)</f>
        <v>0</v>
      </c>
    </row>
    <row r="7" spans="1:8" s="4" customFormat="1" ht="20.100000000000001" customHeight="1">
      <c r="A7" s="445"/>
      <c r="B7" s="445"/>
      <c r="C7" s="446"/>
      <c r="D7" s="445"/>
      <c r="E7" s="12" t="s">
        <v>0</v>
      </c>
      <c r="F7" s="8">
        <v>0</v>
      </c>
      <c r="G7" s="445"/>
      <c r="H7" s="450"/>
    </row>
    <row r="8" spans="1:8" s="2" customFormat="1" ht="20.100000000000001" customHeight="1">
      <c r="A8" s="84" t="s">
        <v>92</v>
      </c>
      <c r="B8" s="380" t="s">
        <v>1203</v>
      </c>
      <c r="C8" s="122" t="s">
        <v>103</v>
      </c>
      <c r="D8" s="104" t="s">
        <v>1196</v>
      </c>
      <c r="E8" s="412" t="s">
        <v>124</v>
      </c>
      <c r="F8" s="413"/>
      <c r="G8" s="36">
        <v>5</v>
      </c>
      <c r="H8" s="105">
        <v>142000</v>
      </c>
    </row>
    <row r="9" spans="1:8" s="4" customFormat="1" ht="20.100000000000001" customHeight="1">
      <c r="A9" s="445" t="s">
        <v>17</v>
      </c>
      <c r="B9" s="445"/>
      <c r="C9" s="446"/>
      <c r="D9" s="445"/>
      <c r="E9" s="11" t="s">
        <v>1</v>
      </c>
      <c r="F9" s="6">
        <f>COUNTIF(E8:E8,"법인카드")</f>
        <v>1</v>
      </c>
      <c r="G9" s="452">
        <f>SUM(G8)</f>
        <v>5</v>
      </c>
      <c r="H9" s="448">
        <f>SUM(H8)</f>
        <v>142000</v>
      </c>
    </row>
    <row r="10" spans="1:8" s="4" customFormat="1" ht="19.899999999999999" customHeight="1">
      <c r="A10" s="445"/>
      <c r="B10" s="445"/>
      <c r="C10" s="446"/>
      <c r="D10" s="445"/>
      <c r="E10" s="12" t="s">
        <v>0</v>
      </c>
      <c r="F10" s="8">
        <v>0</v>
      </c>
      <c r="G10" s="445"/>
      <c r="H10" s="450"/>
    </row>
    <row r="11" spans="1:8" s="4" customFormat="1" ht="20.100000000000001" customHeight="1">
      <c r="A11" s="32" t="s">
        <v>172</v>
      </c>
      <c r="B11" s="194" t="s">
        <v>1208</v>
      </c>
      <c r="C11" s="185" t="s">
        <v>173</v>
      </c>
      <c r="D11" s="103" t="s">
        <v>1199</v>
      </c>
      <c r="E11" s="412" t="s">
        <v>33</v>
      </c>
      <c r="F11" s="413"/>
      <c r="G11" s="36">
        <v>3</v>
      </c>
      <c r="H11" s="35">
        <v>13500</v>
      </c>
    </row>
    <row r="12" spans="1:8" s="4" customFormat="1" ht="20.100000000000001" customHeight="1">
      <c r="A12" s="445" t="s">
        <v>18</v>
      </c>
      <c r="B12" s="445"/>
      <c r="C12" s="446"/>
      <c r="D12" s="445"/>
      <c r="E12" s="11" t="s">
        <v>19</v>
      </c>
      <c r="F12" s="6">
        <f>COUNTIF(E11:E11,"법인카드")</f>
        <v>1</v>
      </c>
      <c r="G12" s="452">
        <f>SUM(G11)</f>
        <v>3</v>
      </c>
      <c r="H12" s="448">
        <f>SUM(H11:H11)</f>
        <v>13500</v>
      </c>
    </row>
    <row r="13" spans="1:8" s="2" customFormat="1" ht="20.100000000000001" customHeight="1">
      <c r="A13" s="445"/>
      <c r="B13" s="445"/>
      <c r="C13" s="446"/>
      <c r="D13" s="418"/>
      <c r="E13" s="71" t="s">
        <v>20</v>
      </c>
      <c r="F13" s="72">
        <v>0</v>
      </c>
      <c r="G13" s="445"/>
      <c r="H13" s="450"/>
    </row>
    <row r="14" spans="1:8" s="2" customFormat="1" ht="20.100000000000001" customHeight="1">
      <c r="A14" s="84" t="s">
        <v>189</v>
      </c>
      <c r="B14" s="194" t="s">
        <v>1208</v>
      </c>
      <c r="C14" s="86" t="s">
        <v>1194</v>
      </c>
      <c r="D14" s="176" t="s">
        <v>1202</v>
      </c>
      <c r="E14" s="442" t="s">
        <v>192</v>
      </c>
      <c r="F14" s="443"/>
      <c r="G14" s="377">
        <v>4</v>
      </c>
      <c r="H14" s="105">
        <v>49000</v>
      </c>
    </row>
    <row r="15" spans="1:8" s="2" customFormat="1" ht="20.100000000000001" customHeight="1">
      <c r="A15" s="84" t="s">
        <v>190</v>
      </c>
      <c r="B15" s="112" t="s">
        <v>1208</v>
      </c>
      <c r="C15" s="86" t="s">
        <v>191</v>
      </c>
      <c r="D15" s="178" t="s">
        <v>1209</v>
      </c>
      <c r="E15" s="414" t="s">
        <v>193</v>
      </c>
      <c r="F15" s="415"/>
      <c r="G15" s="198">
        <v>2</v>
      </c>
      <c r="H15" s="105">
        <v>9000</v>
      </c>
    </row>
    <row r="16" spans="1:8" s="2" customFormat="1" ht="20.100000000000001" customHeight="1">
      <c r="A16" s="84" t="s">
        <v>178</v>
      </c>
      <c r="B16" s="381" t="s">
        <v>1197</v>
      </c>
      <c r="C16" s="86" t="s">
        <v>1193</v>
      </c>
      <c r="D16" s="180" t="s">
        <v>1195</v>
      </c>
      <c r="E16" s="455" t="s">
        <v>192</v>
      </c>
      <c r="F16" s="456"/>
      <c r="G16" s="372">
        <v>6</v>
      </c>
      <c r="H16" s="105">
        <v>174400</v>
      </c>
    </row>
    <row r="17" spans="1:8" s="4" customFormat="1" ht="20.100000000000001" customHeight="1">
      <c r="A17" s="418" t="s">
        <v>23</v>
      </c>
      <c r="B17" s="418"/>
      <c r="C17" s="419"/>
      <c r="D17" s="464"/>
      <c r="E17" s="71" t="s">
        <v>19</v>
      </c>
      <c r="F17" s="72">
        <f>COUNTIF(E14:F16,"법인카드")</f>
        <v>3</v>
      </c>
      <c r="G17" s="410">
        <f>SUM(G14:G16)</f>
        <v>12</v>
      </c>
      <c r="H17" s="408">
        <f>SUM(H14:H16)</f>
        <v>232400</v>
      </c>
    </row>
    <row r="18" spans="1:8" s="4" customFormat="1" ht="20.100000000000001" customHeight="1">
      <c r="A18" s="464"/>
      <c r="B18" s="464"/>
      <c r="C18" s="422"/>
      <c r="D18" s="464"/>
      <c r="E18" s="71" t="s">
        <v>20</v>
      </c>
      <c r="F18" s="72">
        <v>0</v>
      </c>
      <c r="G18" s="464"/>
      <c r="H18" s="461"/>
    </row>
    <row r="19" spans="1:8" s="4" customFormat="1" ht="20.100000000000001" customHeight="1">
      <c r="A19" s="232" t="s">
        <v>236</v>
      </c>
      <c r="B19" s="233" t="s">
        <v>238</v>
      </c>
      <c r="C19" s="234" t="s">
        <v>239</v>
      </c>
      <c r="D19" s="235" t="s">
        <v>1195</v>
      </c>
      <c r="E19" s="462" t="s">
        <v>187</v>
      </c>
      <c r="F19" s="463"/>
      <c r="G19" s="232">
        <v>3</v>
      </c>
      <c r="H19" s="236">
        <v>57000</v>
      </c>
    </row>
    <row r="20" spans="1:8" s="4" customFormat="1" ht="20.100000000000001" customHeight="1">
      <c r="A20" s="418" t="s">
        <v>24</v>
      </c>
      <c r="B20" s="418"/>
      <c r="C20" s="419"/>
      <c r="D20" s="418"/>
      <c r="E20" s="98" t="s">
        <v>1</v>
      </c>
      <c r="F20" s="6">
        <f>COUNTIF(E19:E19,"법인카드")</f>
        <v>1</v>
      </c>
      <c r="G20" s="418">
        <f>SUM(G19)</f>
        <v>3</v>
      </c>
      <c r="H20" s="408">
        <f>SUM(H19:H19)</f>
        <v>57000</v>
      </c>
    </row>
    <row r="21" spans="1:8" s="4" customFormat="1" ht="20.100000000000001" customHeight="1">
      <c r="A21" s="411"/>
      <c r="B21" s="411"/>
      <c r="C21" s="420"/>
      <c r="D21" s="411"/>
      <c r="E21" s="73" t="s">
        <v>0</v>
      </c>
      <c r="F21" s="8">
        <v>0</v>
      </c>
      <c r="G21" s="411"/>
      <c r="H21" s="409"/>
    </row>
    <row r="22" spans="1:8" s="2" customFormat="1" ht="20.100000000000001" customHeight="1">
      <c r="A22" s="37" t="s">
        <v>556</v>
      </c>
      <c r="B22" s="38" t="s">
        <v>557</v>
      </c>
      <c r="C22" s="39" t="s">
        <v>558</v>
      </c>
      <c r="D22" s="40" t="s">
        <v>557</v>
      </c>
      <c r="E22" s="432" t="s">
        <v>558</v>
      </c>
      <c r="F22" s="433"/>
      <c r="G22" s="40">
        <v>0</v>
      </c>
      <c r="H22" s="40">
        <v>0</v>
      </c>
    </row>
    <row r="23" spans="1:8" s="4" customFormat="1" ht="20.100000000000001" customHeight="1">
      <c r="A23" s="418" t="s">
        <v>25</v>
      </c>
      <c r="B23" s="418"/>
      <c r="C23" s="419"/>
      <c r="D23" s="418"/>
      <c r="E23" s="11" t="s">
        <v>1</v>
      </c>
      <c r="F23" s="6">
        <f>COUNTIF(E22:E22,"법인카드")</f>
        <v>0</v>
      </c>
      <c r="G23" s="418"/>
      <c r="H23" s="408">
        <f>SUM(H22:H22)</f>
        <v>0</v>
      </c>
    </row>
    <row r="24" spans="1:8" s="4" customFormat="1" ht="20.100000000000001" customHeight="1">
      <c r="A24" s="411"/>
      <c r="B24" s="411"/>
      <c r="C24" s="420"/>
      <c r="D24" s="411"/>
      <c r="E24" s="12" t="s">
        <v>0</v>
      </c>
      <c r="F24" s="8">
        <v>0</v>
      </c>
      <c r="G24" s="411"/>
      <c r="H24" s="409"/>
    </row>
    <row r="25" spans="1:8" s="2" customFormat="1" ht="20.100000000000001" customHeight="1">
      <c r="A25" s="27" t="s">
        <v>294</v>
      </c>
      <c r="B25" s="276" t="s">
        <v>1204</v>
      </c>
      <c r="C25" s="234" t="s">
        <v>588</v>
      </c>
      <c r="D25" s="30" t="s">
        <v>1195</v>
      </c>
      <c r="E25" s="412" t="s">
        <v>16</v>
      </c>
      <c r="F25" s="413"/>
      <c r="G25" s="31">
        <v>6</v>
      </c>
      <c r="H25" s="30">
        <v>74070</v>
      </c>
    </row>
    <row r="26" spans="1:8" s="4" customFormat="1" ht="20.100000000000001" customHeight="1">
      <c r="A26" s="418" t="s">
        <v>26</v>
      </c>
      <c r="B26" s="418"/>
      <c r="C26" s="446"/>
      <c r="D26" s="418"/>
      <c r="E26" s="11" t="s">
        <v>1</v>
      </c>
      <c r="F26" s="6">
        <f>COUNTIF(E25:E25,"법인카드")</f>
        <v>1</v>
      </c>
      <c r="G26" s="410">
        <f>SUM(G25:G25)</f>
        <v>6</v>
      </c>
      <c r="H26" s="408">
        <f>SUM(H25:H25)</f>
        <v>74070</v>
      </c>
    </row>
    <row r="27" spans="1:8" s="4" customFormat="1" ht="20.100000000000001" customHeight="1">
      <c r="A27" s="411"/>
      <c r="B27" s="411"/>
      <c r="C27" s="446"/>
      <c r="D27" s="411"/>
      <c r="E27" s="12" t="s">
        <v>0</v>
      </c>
      <c r="F27" s="8">
        <v>0</v>
      </c>
      <c r="G27" s="411"/>
      <c r="H27" s="409"/>
    </row>
    <row r="28" spans="1:8" s="2" customFormat="1" ht="20.100000000000001" customHeight="1">
      <c r="A28" s="27" t="s">
        <v>596</v>
      </c>
      <c r="B28" s="302" t="s">
        <v>1205</v>
      </c>
      <c r="C28" s="303" t="s">
        <v>600</v>
      </c>
      <c r="D28" s="44" t="s">
        <v>1195</v>
      </c>
      <c r="E28" s="412" t="s">
        <v>22</v>
      </c>
      <c r="F28" s="413"/>
      <c r="G28" s="285">
        <v>6</v>
      </c>
      <c r="H28" s="30">
        <v>45100</v>
      </c>
    </row>
    <row r="29" spans="1:8" s="2" customFormat="1" ht="20.100000000000001" customHeight="1">
      <c r="A29" s="292" t="s">
        <v>597</v>
      </c>
      <c r="B29" s="298" t="s">
        <v>603</v>
      </c>
      <c r="C29" s="299" t="s">
        <v>604</v>
      </c>
      <c r="D29" s="283" t="s">
        <v>1195</v>
      </c>
      <c r="E29" s="455" t="s">
        <v>599</v>
      </c>
      <c r="F29" s="469"/>
      <c r="G29" s="300">
        <v>4</v>
      </c>
      <c r="H29" s="301">
        <v>18000</v>
      </c>
    </row>
    <row r="30" spans="1:8" s="4" customFormat="1" ht="20.100000000000001" customHeight="1">
      <c r="A30" s="418" t="s">
        <v>27</v>
      </c>
      <c r="B30" s="464"/>
      <c r="C30" s="422"/>
      <c r="D30" s="464"/>
      <c r="E30" s="71" t="s">
        <v>1</v>
      </c>
      <c r="F30" s="72">
        <f>COUNTIF(E28:F29,"법인카드")</f>
        <v>2</v>
      </c>
      <c r="G30" s="460">
        <f>SUM(G28:G29)</f>
        <v>10</v>
      </c>
      <c r="H30" s="461">
        <f>SUM(H28:H29)</f>
        <v>63100</v>
      </c>
    </row>
    <row r="31" spans="1:8" s="4" customFormat="1" ht="20.100000000000001" customHeight="1">
      <c r="A31" s="411"/>
      <c r="B31" s="411"/>
      <c r="C31" s="420"/>
      <c r="D31" s="411"/>
      <c r="E31" s="12" t="s">
        <v>0</v>
      </c>
      <c r="F31" s="8">
        <v>0</v>
      </c>
      <c r="G31" s="411"/>
      <c r="H31" s="409"/>
    </row>
    <row r="32" spans="1:8" s="4" customFormat="1" ht="20.100000000000001" customHeight="1">
      <c r="A32" s="27" t="s">
        <v>584</v>
      </c>
      <c r="B32" s="302" t="s">
        <v>1198</v>
      </c>
      <c r="C32" s="303" t="s">
        <v>600</v>
      </c>
      <c r="D32" s="44" t="s">
        <v>1195</v>
      </c>
      <c r="E32" s="412" t="s">
        <v>22</v>
      </c>
      <c r="F32" s="413"/>
      <c r="G32" s="285">
        <v>3</v>
      </c>
      <c r="H32" s="30">
        <v>30900</v>
      </c>
    </row>
    <row r="33" spans="1:8" s="2" customFormat="1" ht="20.100000000000001" customHeight="1">
      <c r="A33" s="292" t="s">
        <v>602</v>
      </c>
      <c r="B33" s="298" t="s">
        <v>598</v>
      </c>
      <c r="C33" s="299" t="s">
        <v>601</v>
      </c>
      <c r="D33" s="283" t="s">
        <v>1201</v>
      </c>
      <c r="E33" s="455" t="s">
        <v>599</v>
      </c>
      <c r="F33" s="469"/>
      <c r="G33" s="300">
        <v>6</v>
      </c>
      <c r="H33" s="301">
        <v>56100</v>
      </c>
    </row>
    <row r="34" spans="1:8" s="4" customFormat="1" ht="20.100000000000001" customHeight="1">
      <c r="A34" s="418" t="s">
        <v>28</v>
      </c>
      <c r="B34" s="418"/>
      <c r="C34" s="419"/>
      <c r="D34" s="418"/>
      <c r="E34" s="11" t="s">
        <v>1</v>
      </c>
      <c r="F34" s="6">
        <f>COUNTIF(E32:F33,"법인카드")</f>
        <v>2</v>
      </c>
      <c r="G34" s="410">
        <f>SUM(G32:G33)</f>
        <v>9</v>
      </c>
      <c r="H34" s="408">
        <f>SUM(H32:H33)</f>
        <v>87000</v>
      </c>
    </row>
    <row r="35" spans="1:8" s="4" customFormat="1" ht="20.100000000000001" customHeight="1">
      <c r="A35" s="411"/>
      <c r="B35" s="411"/>
      <c r="C35" s="420"/>
      <c r="D35" s="411"/>
      <c r="E35" s="12" t="s">
        <v>0</v>
      </c>
      <c r="F35" s="8">
        <v>0</v>
      </c>
      <c r="G35" s="411"/>
      <c r="H35" s="409"/>
    </row>
    <row r="36" spans="1:8" s="2" customFormat="1" ht="20.100000000000001" customHeight="1">
      <c r="A36" s="37" t="s">
        <v>556</v>
      </c>
      <c r="B36" s="38" t="s">
        <v>557</v>
      </c>
      <c r="C36" s="39" t="s">
        <v>558</v>
      </c>
      <c r="D36" s="40" t="s">
        <v>557</v>
      </c>
      <c r="E36" s="432" t="s">
        <v>558</v>
      </c>
      <c r="F36" s="433"/>
      <c r="G36" s="40">
        <v>0</v>
      </c>
      <c r="H36" s="40">
        <v>0</v>
      </c>
    </row>
    <row r="37" spans="1:8" s="4" customFormat="1" ht="20.100000000000001" customHeight="1">
      <c r="A37" s="418" t="s">
        <v>29</v>
      </c>
      <c r="B37" s="418"/>
      <c r="C37" s="419"/>
      <c r="D37" s="418"/>
      <c r="E37" s="11" t="s">
        <v>1</v>
      </c>
      <c r="F37" s="6">
        <f>COUNTIF(E36:E36,"법인카드")</f>
        <v>0</v>
      </c>
      <c r="G37" s="470">
        <f>SUM(G36)</f>
        <v>0</v>
      </c>
      <c r="H37" s="408">
        <f>SUM(H36:H36)</f>
        <v>0</v>
      </c>
    </row>
    <row r="38" spans="1:8" s="4" customFormat="1" ht="20.100000000000001" customHeight="1">
      <c r="A38" s="411"/>
      <c r="B38" s="411"/>
      <c r="C38" s="420"/>
      <c r="D38" s="411"/>
      <c r="E38" s="12" t="s">
        <v>0</v>
      </c>
      <c r="F38" s="8">
        <v>0</v>
      </c>
      <c r="G38" s="411"/>
      <c r="H38" s="409"/>
    </row>
    <row r="39" spans="1:8" s="2" customFormat="1" ht="20.100000000000001" customHeight="1">
      <c r="A39" s="27" t="s">
        <v>461</v>
      </c>
      <c r="B39" s="276" t="s">
        <v>1200</v>
      </c>
      <c r="C39" s="277" t="s">
        <v>1236</v>
      </c>
      <c r="D39" s="30" t="s">
        <v>1195</v>
      </c>
      <c r="E39" s="412" t="s">
        <v>16</v>
      </c>
      <c r="F39" s="413"/>
      <c r="G39" s="374">
        <v>5</v>
      </c>
      <c r="H39" s="30">
        <v>147200</v>
      </c>
    </row>
    <row r="40" spans="1:8" s="2" customFormat="1" ht="20.100000000000001" customHeight="1">
      <c r="A40" s="37" t="s">
        <v>470</v>
      </c>
      <c r="B40" s="74" t="s">
        <v>1197</v>
      </c>
      <c r="C40" s="39" t="s">
        <v>1237</v>
      </c>
      <c r="D40" s="40" t="s">
        <v>1195</v>
      </c>
      <c r="E40" s="432" t="s">
        <v>16</v>
      </c>
      <c r="F40" s="433"/>
      <c r="G40" s="41">
        <v>4</v>
      </c>
      <c r="H40" s="40">
        <v>38900</v>
      </c>
    </row>
    <row r="41" spans="1:8" s="4" customFormat="1" ht="20.100000000000001" customHeight="1">
      <c r="A41" s="418" t="s">
        <v>30</v>
      </c>
      <c r="B41" s="418"/>
      <c r="C41" s="419"/>
      <c r="D41" s="418"/>
      <c r="E41" s="11" t="s">
        <v>1</v>
      </c>
      <c r="F41" s="6">
        <f>COUNTIF(E39:F40,"법인카드")</f>
        <v>2</v>
      </c>
      <c r="G41" s="410">
        <f>SUM(G39:G40)</f>
        <v>9</v>
      </c>
      <c r="H41" s="408">
        <f>SUM(H39:H40)</f>
        <v>186100</v>
      </c>
    </row>
    <row r="42" spans="1:8" s="4" customFormat="1" ht="20.100000000000001" customHeight="1">
      <c r="A42" s="411"/>
      <c r="B42" s="411"/>
      <c r="C42" s="420"/>
      <c r="D42" s="411"/>
      <c r="E42" s="12" t="s">
        <v>0</v>
      </c>
      <c r="F42" s="8">
        <v>0</v>
      </c>
      <c r="G42" s="411"/>
      <c r="H42" s="409"/>
    </row>
    <row r="43" spans="1:8" s="2" customFormat="1" ht="20.100000000000001" customHeight="1">
      <c r="A43" s="37" t="s">
        <v>556</v>
      </c>
      <c r="B43" s="38" t="s">
        <v>557</v>
      </c>
      <c r="C43" s="39" t="s">
        <v>558</v>
      </c>
      <c r="D43" s="40" t="s">
        <v>557</v>
      </c>
      <c r="E43" s="432" t="s">
        <v>558</v>
      </c>
      <c r="F43" s="433"/>
      <c r="G43" s="40">
        <v>0</v>
      </c>
      <c r="H43" s="40">
        <v>0</v>
      </c>
    </row>
    <row r="44" spans="1:8" s="4" customFormat="1" ht="20.100000000000001" customHeight="1">
      <c r="A44" s="418" t="s">
        <v>31</v>
      </c>
      <c r="B44" s="418"/>
      <c r="C44" s="419"/>
      <c r="D44" s="418"/>
      <c r="E44" s="11" t="s">
        <v>1</v>
      </c>
      <c r="F44" s="6">
        <f>COUNTIF(E43:E43,"법인카드")</f>
        <v>0</v>
      </c>
      <c r="G44" s="410">
        <f>SUM(G43:G43)</f>
        <v>0</v>
      </c>
      <c r="H44" s="408">
        <f>SUM(H43:H43)</f>
        <v>0</v>
      </c>
    </row>
    <row r="45" spans="1:8" s="4" customFormat="1" ht="20.100000000000001" customHeight="1">
      <c r="A45" s="411"/>
      <c r="B45" s="411"/>
      <c r="C45" s="420"/>
      <c r="D45" s="411"/>
      <c r="E45" s="12" t="s">
        <v>0</v>
      </c>
      <c r="F45" s="8">
        <v>0</v>
      </c>
      <c r="G45" s="411"/>
      <c r="H45" s="409"/>
    </row>
    <row r="46" spans="1:8" s="4" customFormat="1" ht="20.100000000000001" customHeight="1">
      <c r="A46" s="434" t="s">
        <v>121</v>
      </c>
      <c r="B46" s="434"/>
      <c r="C46" s="440"/>
      <c r="D46" s="434"/>
      <c r="E46" s="13" t="s">
        <v>1</v>
      </c>
      <c r="F46" s="14">
        <f>COUNTIF(E3:F45,"법인카드")</f>
        <v>13</v>
      </c>
      <c r="G46" s="438">
        <f>SUM(G6,G9,G12,G17,G20,G23,G26,G30,G34,G37,G41,G44)</f>
        <v>57</v>
      </c>
      <c r="H46" s="436">
        <f>SUM(H6,H9,H12,H17,H20,H23,H26,H30,H34,H37,H41,H44)</f>
        <v>855170</v>
      </c>
    </row>
    <row r="47" spans="1:8" ht="20.100000000000001" customHeight="1">
      <c r="A47" s="435"/>
      <c r="B47" s="435"/>
      <c r="C47" s="441"/>
      <c r="D47" s="435"/>
      <c r="E47" s="15" t="s">
        <v>0</v>
      </c>
      <c r="F47" s="16">
        <f>SUM(F7,F10,F13,F18,F21,F24,F27,F31,F35,F38,F42,F45)</f>
        <v>0</v>
      </c>
      <c r="G47" s="439"/>
      <c r="H47" s="437"/>
    </row>
    <row r="48" spans="1:8" s="4" customFormat="1" ht="20.100000000000001" customHeight="1">
      <c r="A48" s="1"/>
      <c r="B48" s="1"/>
      <c r="C48" s="7"/>
      <c r="D48" s="7"/>
      <c r="E48" s="1"/>
      <c r="F48" s="1"/>
      <c r="G48" s="1"/>
      <c r="H48" s="18"/>
    </row>
    <row r="49" spans="1:8" s="2" customFormat="1" ht="20.100000000000001" customHeight="1">
      <c r="A49" s="3"/>
      <c r="B49" s="3"/>
      <c r="C49" s="5"/>
      <c r="D49" s="5"/>
      <c r="E49" s="3"/>
      <c r="F49" s="3"/>
      <c r="G49" s="3"/>
      <c r="H49" s="3"/>
    </row>
    <row r="50" spans="1:8" s="4" customFormat="1" ht="20.100000000000001" customHeight="1">
      <c r="A50" s="3"/>
      <c r="B50" s="3"/>
      <c r="C50" s="5"/>
      <c r="D50" s="5"/>
      <c r="E50" s="3"/>
      <c r="F50" s="3"/>
      <c r="G50" s="3"/>
      <c r="H50" s="3"/>
    </row>
    <row r="51" spans="1:8" s="4" customFormat="1" ht="20.100000000000001" customHeight="1">
      <c r="A51" s="3"/>
      <c r="B51" s="3"/>
      <c r="C51" s="5"/>
      <c r="D51" s="5"/>
      <c r="E51" s="3"/>
      <c r="F51" s="3"/>
      <c r="G51" s="3"/>
      <c r="H51" s="3"/>
    </row>
    <row r="52" spans="1:8" s="2" customFormat="1" ht="20.100000000000001" customHeight="1">
      <c r="A52" s="3"/>
      <c r="B52" s="3"/>
      <c r="C52" s="5"/>
      <c r="D52" s="5"/>
      <c r="E52" s="3"/>
      <c r="F52" s="3"/>
      <c r="G52" s="3"/>
      <c r="H52" s="3"/>
    </row>
    <row r="53" spans="1:8" s="4" customFormat="1" ht="20.100000000000001" customHeight="1">
      <c r="A53" s="3"/>
      <c r="B53" s="3"/>
      <c r="C53" s="5"/>
      <c r="D53" s="5"/>
      <c r="E53" s="3"/>
      <c r="F53" s="3"/>
      <c r="G53" s="3"/>
      <c r="H53" s="3"/>
    </row>
    <row r="54" spans="1:8" s="4" customFormat="1" ht="20.100000000000001" customHeight="1">
      <c r="A54" s="3"/>
      <c r="B54" s="3"/>
      <c r="C54" s="5"/>
      <c r="D54" s="5"/>
      <c r="E54" s="3"/>
      <c r="F54" s="3"/>
      <c r="G54" s="3"/>
      <c r="H54" s="3"/>
    </row>
    <row r="55" spans="1:8" s="2" customFormat="1" ht="20.100000000000001" customHeight="1">
      <c r="A55" s="3"/>
      <c r="B55" s="3"/>
      <c r="C55" s="5"/>
      <c r="D55" s="5"/>
      <c r="E55" s="3"/>
      <c r="F55" s="3"/>
      <c r="G55" s="3"/>
      <c r="H55" s="3"/>
    </row>
    <row r="56" spans="1:8" s="4" customFormat="1" ht="20.100000000000001" customHeight="1">
      <c r="A56" s="3"/>
      <c r="B56" s="3"/>
      <c r="C56" s="5"/>
      <c r="D56" s="5"/>
      <c r="E56" s="3"/>
      <c r="F56" s="3"/>
      <c r="G56" s="3"/>
      <c r="H56" s="3"/>
    </row>
    <row r="57" spans="1:8" s="4" customFormat="1" ht="20.100000000000001" customHeight="1">
      <c r="A57" s="3"/>
      <c r="B57" s="3"/>
      <c r="C57" s="5"/>
      <c r="D57" s="5"/>
      <c r="E57" s="3"/>
      <c r="F57" s="3"/>
      <c r="G57" s="3"/>
      <c r="H57" s="3"/>
    </row>
    <row r="58" spans="1:8" s="2" customFormat="1" ht="20.100000000000001" customHeight="1">
      <c r="A58" s="3"/>
      <c r="B58" s="3"/>
      <c r="C58" s="5"/>
      <c r="D58" s="5"/>
      <c r="E58" s="3"/>
      <c r="F58" s="3"/>
      <c r="G58" s="3"/>
      <c r="H58" s="3"/>
    </row>
    <row r="59" spans="1:8" s="4" customFormat="1" ht="20.100000000000001" customHeight="1">
      <c r="A59" s="3"/>
      <c r="B59" s="3"/>
      <c r="C59" s="5"/>
      <c r="D59" s="5"/>
      <c r="E59" s="3"/>
      <c r="F59" s="3"/>
      <c r="G59" s="3"/>
      <c r="H59" s="3"/>
    </row>
    <row r="60" spans="1:8" s="4" customFormat="1" ht="20.100000000000001" customHeight="1">
      <c r="A60" s="3"/>
      <c r="B60" s="3"/>
      <c r="C60" s="5"/>
      <c r="D60" s="5"/>
      <c r="E60" s="3"/>
      <c r="F60" s="3"/>
      <c r="G60" s="3"/>
      <c r="H60" s="3"/>
    </row>
    <row r="61" spans="1:8" s="2" customFormat="1" ht="20.100000000000001" customHeight="1">
      <c r="A61" s="3"/>
      <c r="B61" s="3"/>
      <c r="C61" s="5"/>
      <c r="D61" s="5"/>
      <c r="E61" s="3"/>
      <c r="F61" s="3"/>
      <c r="G61" s="3"/>
      <c r="H61" s="3"/>
    </row>
    <row r="62" spans="1:8" s="4" customFormat="1" ht="20.100000000000001" customHeight="1">
      <c r="A62" s="3"/>
      <c r="B62" s="3"/>
      <c r="C62" s="5"/>
      <c r="D62" s="5"/>
      <c r="E62" s="3"/>
      <c r="F62" s="3"/>
      <c r="G62" s="3"/>
      <c r="H62" s="3"/>
    </row>
    <row r="63" spans="1:8" s="4" customFormat="1" ht="20.100000000000001" customHeight="1">
      <c r="A63" s="3"/>
      <c r="B63" s="3"/>
      <c r="C63" s="5"/>
      <c r="D63" s="5"/>
      <c r="E63" s="3"/>
      <c r="F63" s="3"/>
      <c r="G63" s="3"/>
      <c r="H63" s="3"/>
    </row>
    <row r="64" spans="1:8" s="2" customFormat="1" ht="20.100000000000001" customHeight="1">
      <c r="A64" s="3"/>
      <c r="B64" s="3"/>
      <c r="C64" s="5"/>
      <c r="D64" s="5"/>
      <c r="E64" s="3"/>
      <c r="F64" s="3"/>
      <c r="G64" s="3"/>
      <c r="H64" s="3"/>
    </row>
    <row r="65" spans="1:8" s="4" customFormat="1" ht="20.100000000000001" customHeight="1">
      <c r="A65" s="3"/>
      <c r="B65" s="3"/>
      <c r="C65" s="5"/>
      <c r="D65" s="5"/>
      <c r="E65" s="3"/>
      <c r="F65" s="3"/>
      <c r="G65" s="3"/>
      <c r="H65" s="3"/>
    </row>
    <row r="66" spans="1:8" s="4" customFormat="1" ht="20.100000000000001" customHeight="1">
      <c r="A66" s="3"/>
      <c r="B66" s="3"/>
      <c r="C66" s="5"/>
      <c r="D66" s="5"/>
      <c r="E66" s="3"/>
      <c r="F66" s="3"/>
      <c r="G66" s="3"/>
      <c r="H66" s="3"/>
    </row>
    <row r="67" spans="1:8" s="2" customFormat="1" ht="20.100000000000001" customHeight="1">
      <c r="A67" s="3"/>
      <c r="B67" s="3"/>
      <c r="C67" s="5"/>
      <c r="D67" s="5"/>
      <c r="E67" s="3"/>
      <c r="F67" s="3"/>
      <c r="G67" s="3"/>
      <c r="H67" s="3"/>
    </row>
    <row r="68" spans="1:8" s="4" customFormat="1" ht="20.100000000000001" customHeight="1">
      <c r="A68" s="3"/>
      <c r="B68" s="3"/>
      <c r="C68" s="5"/>
      <c r="D68" s="5"/>
      <c r="E68" s="3"/>
      <c r="F68" s="3"/>
      <c r="G68" s="3"/>
      <c r="H68" s="3"/>
    </row>
    <row r="69" spans="1:8" s="4" customFormat="1" ht="20.100000000000001" customHeight="1">
      <c r="A69" s="3"/>
      <c r="B69" s="3"/>
      <c r="C69" s="5"/>
      <c r="D69" s="5"/>
      <c r="E69" s="3"/>
      <c r="F69" s="3"/>
      <c r="G69" s="3"/>
      <c r="H69" s="3"/>
    </row>
    <row r="70" spans="1:8" s="2" customFormat="1" ht="20.100000000000001" customHeight="1">
      <c r="A70" s="3"/>
      <c r="B70" s="3"/>
      <c r="C70" s="5"/>
      <c r="D70" s="5"/>
      <c r="E70" s="3"/>
      <c r="F70" s="3"/>
      <c r="G70" s="3"/>
      <c r="H70" s="3"/>
    </row>
    <row r="71" spans="1:8" s="4" customFormat="1" ht="20.100000000000001" customHeight="1">
      <c r="A71" s="3"/>
      <c r="B71" s="3"/>
      <c r="C71" s="5"/>
      <c r="D71" s="5"/>
      <c r="E71" s="3"/>
      <c r="F71" s="3"/>
      <c r="G71" s="3"/>
      <c r="H71" s="3"/>
    </row>
    <row r="72" spans="1:8" s="4" customFormat="1" ht="20.100000000000001" customHeight="1">
      <c r="A72" s="3"/>
      <c r="B72" s="3"/>
      <c r="C72" s="5"/>
      <c r="D72" s="5"/>
      <c r="E72" s="3"/>
      <c r="F72" s="3"/>
      <c r="G72" s="3"/>
      <c r="H72" s="3"/>
    </row>
    <row r="73" spans="1:8" s="2" customFormat="1" ht="20.100000000000001" customHeight="1">
      <c r="A73" s="3"/>
      <c r="B73" s="3"/>
      <c r="C73" s="5"/>
      <c r="D73" s="5"/>
      <c r="E73" s="3"/>
      <c r="F73" s="3"/>
      <c r="G73" s="3"/>
      <c r="H73" s="3"/>
    </row>
    <row r="74" spans="1:8" s="4" customFormat="1" ht="20.100000000000001" customHeight="1">
      <c r="A74" s="3"/>
      <c r="B74" s="3"/>
      <c r="C74" s="5"/>
      <c r="D74" s="5"/>
      <c r="E74" s="3"/>
      <c r="F74" s="3"/>
      <c r="G74" s="3"/>
      <c r="H74" s="3"/>
    </row>
    <row r="75" spans="1:8" s="4" customFormat="1" ht="20.100000000000001" customHeight="1">
      <c r="A75" s="3"/>
      <c r="B75" s="3"/>
      <c r="C75" s="5"/>
      <c r="D75" s="5"/>
      <c r="E75" s="3"/>
      <c r="F75" s="3"/>
      <c r="G75" s="3"/>
      <c r="H75" s="3"/>
    </row>
    <row r="76" spans="1:8" s="2" customFormat="1" ht="20.100000000000001" customHeight="1">
      <c r="A76" s="3"/>
      <c r="B76" s="3"/>
      <c r="C76" s="5"/>
      <c r="D76" s="5"/>
      <c r="E76" s="3"/>
      <c r="F76" s="3"/>
      <c r="G76" s="3"/>
      <c r="H76" s="3"/>
    </row>
    <row r="77" spans="1:8" s="4" customFormat="1" ht="20.100000000000001" customHeight="1">
      <c r="A77" s="3"/>
      <c r="B77" s="3"/>
      <c r="C77" s="5"/>
      <c r="D77" s="5"/>
      <c r="E77" s="3"/>
      <c r="F77" s="3"/>
      <c r="G77" s="3"/>
      <c r="H77" s="3"/>
    </row>
    <row r="78" spans="1:8" s="4" customFormat="1" ht="20.100000000000001" customHeight="1">
      <c r="A78" s="3"/>
      <c r="B78" s="3"/>
      <c r="C78" s="5"/>
      <c r="D78" s="5"/>
      <c r="E78" s="3"/>
      <c r="F78" s="3"/>
      <c r="G78" s="3"/>
      <c r="H78" s="3"/>
    </row>
    <row r="79" spans="1:8" s="4" customFormat="1" ht="20.100000000000001" customHeight="1">
      <c r="A79" s="3"/>
      <c r="B79" s="3"/>
      <c r="C79" s="5"/>
      <c r="D79" s="5"/>
      <c r="E79" s="3"/>
      <c r="F79" s="3"/>
      <c r="G79" s="3"/>
      <c r="H79" s="3"/>
    </row>
    <row r="80" spans="1:8" ht="20.100000000000001" customHeight="1"/>
    <row r="81" ht="15" customHeight="1"/>
    <row r="82" ht="15" customHeight="1"/>
    <row r="83" ht="15" customHeight="1"/>
    <row r="84" ht="15" customHeight="1"/>
    <row r="85" ht="15" customHeight="1"/>
    <row r="86" ht="15" customHeight="1"/>
    <row r="87" ht="15" customHeight="1"/>
    <row r="88" ht="15" customHeight="1"/>
    <row r="89" ht="15" customHeight="1"/>
    <row r="90" ht="15" customHeight="1"/>
    <row r="91" ht="15" customHeight="1"/>
    <row r="92" ht="15" customHeight="1"/>
    <row r="93" ht="15" customHeight="1"/>
    <row r="94" ht="15" customHeight="1"/>
    <row r="95" ht="15" customHeight="1"/>
    <row r="96" ht="15" customHeight="1"/>
    <row r="97" ht="15" customHeight="1"/>
    <row r="98" ht="15" customHeight="1"/>
    <row r="99" ht="15" customHeight="1"/>
    <row r="100" ht="15" customHeight="1"/>
    <row r="101" ht="15" customHeight="1"/>
    <row r="102" ht="15" customHeight="1"/>
    <row r="103" ht="15" customHeight="1"/>
    <row r="104" ht="15" customHeight="1"/>
    <row r="105" ht="15" customHeight="1"/>
    <row r="106" ht="15" customHeight="1"/>
    <row r="107" ht="15" customHeight="1"/>
    <row r="108" ht="15" customHeight="1"/>
    <row r="109" ht="15" customHeight="1"/>
    <row r="110" ht="15" customHeight="1"/>
    <row r="111" ht="15" customHeight="1"/>
    <row r="112" ht="15" customHeight="1"/>
    <row r="113" ht="15" customHeight="1"/>
    <row r="114" ht="15" customHeight="1"/>
    <row r="115" ht="15" customHeight="1"/>
    <row r="116" ht="15" customHeight="1"/>
    <row r="117" ht="15" customHeight="1"/>
    <row r="118" ht="15" customHeight="1"/>
    <row r="119" ht="15" customHeight="1"/>
    <row r="120" ht="15" customHeight="1"/>
    <row r="121" ht="15" customHeight="1"/>
    <row r="122" ht="15" customHeight="1"/>
    <row r="123" ht="15" customHeight="1"/>
    <row r="124" ht="15" customHeight="1"/>
    <row r="125" ht="15" customHeight="1"/>
    <row r="126" ht="15" customHeight="1"/>
    <row r="127" ht="15" customHeight="1"/>
    <row r="128" ht="15" customHeight="1"/>
    <row r="129" ht="15" customHeight="1"/>
    <row r="130" ht="15" customHeight="1"/>
    <row r="131" ht="15" customHeight="1"/>
    <row r="132" ht="15" customHeight="1"/>
    <row r="133" ht="15" customHeight="1"/>
    <row r="134" ht="15" customHeight="1"/>
    <row r="135" ht="15" customHeight="1"/>
    <row r="136" ht="15" customHeight="1"/>
    <row r="137" ht="15" customHeight="1"/>
    <row r="138" ht="15" customHeight="1"/>
    <row r="139" ht="15" customHeight="1"/>
    <row r="140" ht="15" customHeight="1"/>
    <row r="141" ht="15" customHeight="1"/>
    <row r="142" ht="15" customHeight="1"/>
    <row r="143" ht="15" customHeight="1"/>
    <row r="144" ht="15" customHeight="1"/>
    <row r="145" ht="15" customHeight="1"/>
    <row r="146" ht="15" customHeight="1"/>
    <row r="147" ht="15" customHeight="1"/>
    <row r="148" ht="15" customHeight="1"/>
    <row r="149" ht="15" customHeight="1"/>
  </sheetData>
  <autoFilter ref="A4:H4">
    <filterColumn colId="4" showButton="0"/>
  </autoFilter>
  <mergeCells count="97">
    <mergeCell ref="H44:H45"/>
    <mergeCell ref="H46:H47"/>
    <mergeCell ref="A46:A47"/>
    <mergeCell ref="B46:B47"/>
    <mergeCell ref="C46:C47"/>
    <mergeCell ref="D46:D47"/>
    <mergeCell ref="G46:G47"/>
    <mergeCell ref="A44:A45"/>
    <mergeCell ref="B44:B45"/>
    <mergeCell ref="C44:C45"/>
    <mergeCell ref="D44:D45"/>
    <mergeCell ref="G44:G45"/>
    <mergeCell ref="A41:A42"/>
    <mergeCell ref="B41:B42"/>
    <mergeCell ref="C41:C42"/>
    <mergeCell ref="D41:D42"/>
    <mergeCell ref="E43:F43"/>
    <mergeCell ref="A37:A38"/>
    <mergeCell ref="B37:B38"/>
    <mergeCell ref="C37:C38"/>
    <mergeCell ref="D37:D38"/>
    <mergeCell ref="G37:G38"/>
    <mergeCell ref="H37:H38"/>
    <mergeCell ref="G34:G35"/>
    <mergeCell ref="H34:H35"/>
    <mergeCell ref="E36:F36"/>
    <mergeCell ref="G41:G42"/>
    <mergeCell ref="H41:H42"/>
    <mergeCell ref="E39:F39"/>
    <mergeCell ref="E40:F40"/>
    <mergeCell ref="A34:A35"/>
    <mergeCell ref="B34:B35"/>
    <mergeCell ref="C34:C35"/>
    <mergeCell ref="D34:D35"/>
    <mergeCell ref="E29:F29"/>
    <mergeCell ref="E32:F32"/>
    <mergeCell ref="E28:F28"/>
    <mergeCell ref="H30:H31"/>
    <mergeCell ref="E33:F33"/>
    <mergeCell ref="A30:A31"/>
    <mergeCell ref="B30:B31"/>
    <mergeCell ref="C30:C31"/>
    <mergeCell ref="D30:D31"/>
    <mergeCell ref="G30:G31"/>
    <mergeCell ref="H26:H27"/>
    <mergeCell ref="A23:A24"/>
    <mergeCell ref="B23:B24"/>
    <mergeCell ref="C23:C24"/>
    <mergeCell ref="D23:D24"/>
    <mergeCell ref="G23:G24"/>
    <mergeCell ref="A26:A27"/>
    <mergeCell ref="B26:B27"/>
    <mergeCell ref="C26:C27"/>
    <mergeCell ref="D26:D27"/>
    <mergeCell ref="G26:G27"/>
    <mergeCell ref="G9:G10"/>
    <mergeCell ref="H9:H10"/>
    <mergeCell ref="E11:F11"/>
    <mergeCell ref="H23:H24"/>
    <mergeCell ref="E25:F25"/>
    <mergeCell ref="H20:H21"/>
    <mergeCell ref="E22:F22"/>
    <mergeCell ref="A2:H2"/>
    <mergeCell ref="E4:F4"/>
    <mergeCell ref="E5:F5"/>
    <mergeCell ref="A6:A7"/>
    <mergeCell ref="B6:B7"/>
    <mergeCell ref="C6:C7"/>
    <mergeCell ref="D6:D7"/>
    <mergeCell ref="G6:G7"/>
    <mergeCell ref="H6:H7"/>
    <mergeCell ref="E8:F8"/>
    <mergeCell ref="A9:A10"/>
    <mergeCell ref="B9:B10"/>
    <mergeCell ref="C9:C10"/>
    <mergeCell ref="D9:D10"/>
    <mergeCell ref="A20:A21"/>
    <mergeCell ref="B20:B21"/>
    <mergeCell ref="C20:C21"/>
    <mergeCell ref="D20:D21"/>
    <mergeCell ref="G20:G21"/>
    <mergeCell ref="H12:H13"/>
    <mergeCell ref="E14:F14"/>
    <mergeCell ref="E19:F19"/>
    <mergeCell ref="H17:H18"/>
    <mergeCell ref="A17:A18"/>
    <mergeCell ref="B17:B18"/>
    <mergeCell ref="C17:C18"/>
    <mergeCell ref="D17:D18"/>
    <mergeCell ref="G17:G18"/>
    <mergeCell ref="E15:F15"/>
    <mergeCell ref="E16:F16"/>
    <mergeCell ref="A12:A13"/>
    <mergeCell ref="B12:B13"/>
    <mergeCell ref="C12:C13"/>
    <mergeCell ref="D12:D13"/>
    <mergeCell ref="G12:G13"/>
  </mergeCells>
  <phoneticPr fontId="3" type="noConversion"/>
  <printOptions horizontalCentered="1"/>
  <pageMargins left="0.23622047244094491" right="0.15748031496062992" top="0.51181102362204722" bottom="0.98425196850393704" header="0.51181102362204722" footer="0.51181102362204722"/>
  <pageSetup paperSize="9" scale="47" fitToWidth="0" fitToHeight="0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H94"/>
  <sheetViews>
    <sheetView view="pageBreakPreview" zoomScaleNormal="100" zoomScaleSheetLayoutView="100" workbookViewId="0">
      <pane ySplit="4" topLeftCell="A38" activePane="bottomLeft" state="frozen"/>
      <selection activeCell="K119" sqref="K119"/>
      <selection pane="bottomLeft" activeCell="C43" sqref="C43"/>
    </sheetView>
  </sheetViews>
  <sheetFormatPr defaultColWidth="16.1640625" defaultRowHeight="12"/>
  <cols>
    <col min="1" max="1" width="15.83203125" style="3" customWidth="1"/>
    <col min="2" max="2" width="49.83203125" style="3" customWidth="1"/>
    <col min="3" max="3" width="41.6640625" style="5" customWidth="1"/>
    <col min="4" max="4" width="26.5" style="5" customWidth="1"/>
    <col min="5" max="6" width="6.83203125" style="3" customWidth="1"/>
    <col min="7" max="7" width="12.83203125" style="3" customWidth="1"/>
    <col min="8" max="8" width="18.5" style="3" customWidth="1"/>
    <col min="9" max="16384" width="16.1640625" style="3"/>
  </cols>
  <sheetData>
    <row r="1" spans="1:8" s="1" customFormat="1" ht="13.5" customHeight="1">
      <c r="C1" s="7"/>
      <c r="D1" s="5"/>
    </row>
    <row r="2" spans="1:8" s="1" customFormat="1" ht="21" customHeight="1">
      <c r="A2" s="416" t="s">
        <v>122</v>
      </c>
      <c r="B2" s="416"/>
      <c r="C2" s="416"/>
      <c r="D2" s="416"/>
      <c r="E2" s="416"/>
      <c r="F2" s="416"/>
      <c r="G2" s="416"/>
      <c r="H2" s="416"/>
    </row>
    <row r="3" spans="1:8" s="1" customFormat="1" ht="19.5" customHeight="1">
      <c r="C3" s="7"/>
      <c r="D3" s="7"/>
      <c r="H3" s="18" t="s">
        <v>1167</v>
      </c>
    </row>
    <row r="4" spans="1:8" s="2" customFormat="1" ht="20.100000000000001" customHeight="1">
      <c r="A4" s="26" t="s">
        <v>2</v>
      </c>
      <c r="B4" s="26" t="s">
        <v>7</v>
      </c>
      <c r="C4" s="237" t="s">
        <v>3</v>
      </c>
      <c r="D4" s="102" t="s">
        <v>9</v>
      </c>
      <c r="E4" s="417" t="s">
        <v>4</v>
      </c>
      <c r="F4" s="417"/>
      <c r="G4" s="20" t="s">
        <v>11</v>
      </c>
      <c r="H4" s="26" t="s">
        <v>5</v>
      </c>
    </row>
    <row r="5" spans="1:8" s="2" customFormat="1" ht="20.100000000000001" customHeight="1">
      <c r="A5" s="37" t="s">
        <v>556</v>
      </c>
      <c r="B5" s="38" t="s">
        <v>557</v>
      </c>
      <c r="C5" s="39" t="s">
        <v>558</v>
      </c>
      <c r="D5" s="40" t="s">
        <v>557</v>
      </c>
      <c r="E5" s="432" t="s">
        <v>558</v>
      </c>
      <c r="F5" s="433"/>
      <c r="G5" s="40">
        <v>0</v>
      </c>
      <c r="H5" s="40">
        <v>0</v>
      </c>
    </row>
    <row r="6" spans="1:8" s="2" customFormat="1" ht="20.100000000000001" customHeight="1">
      <c r="A6" s="445" t="s">
        <v>13</v>
      </c>
      <c r="B6" s="445"/>
      <c r="C6" s="473"/>
      <c r="D6" s="445"/>
      <c r="E6" s="11" t="s">
        <v>14</v>
      </c>
      <c r="F6" s="6">
        <f>COUNTIF(E5,법인카드)</f>
        <v>0</v>
      </c>
      <c r="G6" s="452">
        <f>SUM(G5)</f>
        <v>0</v>
      </c>
      <c r="H6" s="448">
        <f>SUM(H5:H5)</f>
        <v>0</v>
      </c>
    </row>
    <row r="7" spans="1:8" s="4" customFormat="1" ht="20.100000000000001" customHeight="1">
      <c r="A7" s="445"/>
      <c r="B7" s="445"/>
      <c r="C7" s="473"/>
      <c r="D7" s="445"/>
      <c r="E7" s="12" t="s">
        <v>0</v>
      </c>
      <c r="F7" s="8">
        <v>0</v>
      </c>
      <c r="G7" s="445"/>
      <c r="H7" s="450"/>
    </row>
    <row r="8" spans="1:8" s="2" customFormat="1" ht="20.100000000000001" customHeight="1">
      <c r="A8" s="88" t="s">
        <v>83</v>
      </c>
      <c r="B8" s="111" t="s">
        <v>1176</v>
      </c>
      <c r="C8" s="194" t="s">
        <v>101</v>
      </c>
      <c r="D8" s="106" t="s">
        <v>1174</v>
      </c>
      <c r="E8" s="412" t="s">
        <v>126</v>
      </c>
      <c r="F8" s="413"/>
      <c r="G8" s="125">
        <v>5</v>
      </c>
      <c r="H8" s="105">
        <v>76000</v>
      </c>
    </row>
    <row r="9" spans="1:8" s="2" customFormat="1" ht="20.100000000000001" customHeight="1">
      <c r="A9" s="123" t="s">
        <v>83</v>
      </c>
      <c r="B9" s="124" t="s">
        <v>1177</v>
      </c>
      <c r="C9" s="238" t="s">
        <v>102</v>
      </c>
      <c r="D9" s="106" t="s">
        <v>1174</v>
      </c>
      <c r="E9" s="412" t="s">
        <v>118</v>
      </c>
      <c r="F9" s="413"/>
      <c r="G9" s="126">
        <v>6</v>
      </c>
      <c r="H9" s="109">
        <v>39500</v>
      </c>
    </row>
    <row r="10" spans="1:8" s="2" customFormat="1" ht="20.100000000000001" customHeight="1">
      <c r="A10" s="89" t="s">
        <v>90</v>
      </c>
      <c r="B10" s="112" t="s">
        <v>1175</v>
      </c>
      <c r="C10" s="112" t="s">
        <v>1169</v>
      </c>
      <c r="D10" s="106" t="s">
        <v>1174</v>
      </c>
      <c r="E10" s="412" t="s">
        <v>118</v>
      </c>
      <c r="F10" s="413"/>
      <c r="G10" s="378">
        <v>8</v>
      </c>
      <c r="H10" s="105">
        <v>50000</v>
      </c>
    </row>
    <row r="11" spans="1:8" s="2" customFormat="1" ht="20.100000000000001" customHeight="1">
      <c r="A11" s="89" t="s">
        <v>91</v>
      </c>
      <c r="B11" s="112" t="s">
        <v>1178</v>
      </c>
      <c r="C11" s="112" t="s">
        <v>108</v>
      </c>
      <c r="D11" s="108" t="s">
        <v>1173</v>
      </c>
      <c r="E11" s="412" t="s">
        <v>118</v>
      </c>
      <c r="F11" s="413"/>
      <c r="G11" s="126">
        <v>6</v>
      </c>
      <c r="H11" s="105">
        <v>127000</v>
      </c>
    </row>
    <row r="12" spans="1:8" s="2" customFormat="1" ht="20.100000000000001" customHeight="1">
      <c r="A12" s="90" t="s">
        <v>91</v>
      </c>
      <c r="B12" s="116" t="s">
        <v>1179</v>
      </c>
      <c r="C12" s="116" t="s">
        <v>109</v>
      </c>
      <c r="D12" s="106" t="s">
        <v>1174</v>
      </c>
      <c r="E12" s="412" t="s">
        <v>118</v>
      </c>
      <c r="F12" s="413"/>
      <c r="G12" s="127">
        <v>4</v>
      </c>
      <c r="H12" s="105">
        <v>9900</v>
      </c>
    </row>
    <row r="13" spans="1:8" s="4" customFormat="1" ht="20.100000000000001" customHeight="1">
      <c r="A13" s="445" t="s">
        <v>17</v>
      </c>
      <c r="B13" s="445"/>
      <c r="C13" s="473"/>
      <c r="D13" s="445"/>
      <c r="E13" s="11" t="s">
        <v>1</v>
      </c>
      <c r="F13" s="6">
        <f>COUNTIF(E8:F12,"법인카드")</f>
        <v>5</v>
      </c>
      <c r="G13" s="445">
        <f>SUM(G8:G12)</f>
        <v>29</v>
      </c>
      <c r="H13" s="448">
        <f>SUM(H8:H12)</f>
        <v>302400</v>
      </c>
    </row>
    <row r="14" spans="1:8" s="4" customFormat="1" ht="19.899999999999999" customHeight="1">
      <c r="A14" s="418"/>
      <c r="B14" s="418"/>
      <c r="C14" s="471"/>
      <c r="D14" s="418"/>
      <c r="E14" s="71" t="s">
        <v>0</v>
      </c>
      <c r="F14" s="72">
        <v>0</v>
      </c>
      <c r="G14" s="418"/>
      <c r="H14" s="449"/>
    </row>
    <row r="15" spans="1:8" s="4" customFormat="1" ht="20.100000000000001" customHeight="1">
      <c r="A15" s="42" t="s">
        <v>175</v>
      </c>
      <c r="B15" s="43" t="s">
        <v>1180</v>
      </c>
      <c r="C15" s="193" t="s">
        <v>176</v>
      </c>
      <c r="D15" s="191" t="s">
        <v>1173</v>
      </c>
      <c r="E15" s="430" t="s">
        <v>22</v>
      </c>
      <c r="F15" s="431"/>
      <c r="G15" s="45">
        <v>18</v>
      </c>
      <c r="H15" s="44">
        <v>240580</v>
      </c>
    </row>
    <row r="16" spans="1:8" s="4" customFormat="1" ht="20.100000000000001" customHeight="1">
      <c r="A16" s="37" t="s">
        <v>174</v>
      </c>
      <c r="B16" s="38" t="s">
        <v>1181</v>
      </c>
      <c r="C16" s="186" t="s">
        <v>155</v>
      </c>
      <c r="D16" s="192" t="s">
        <v>1173</v>
      </c>
      <c r="E16" s="432" t="s">
        <v>16</v>
      </c>
      <c r="F16" s="433"/>
      <c r="G16" s="121">
        <v>8</v>
      </c>
      <c r="H16" s="40">
        <v>84300</v>
      </c>
    </row>
    <row r="17" spans="1:8" s="4" customFormat="1" ht="20.100000000000001" customHeight="1">
      <c r="A17" s="411" t="s">
        <v>18</v>
      </c>
      <c r="B17" s="411"/>
      <c r="C17" s="472"/>
      <c r="D17" s="411"/>
      <c r="E17" s="71" t="s">
        <v>19</v>
      </c>
      <c r="F17" s="72">
        <f>COUNTIF(E15:F16,"법인카드")</f>
        <v>2</v>
      </c>
      <c r="G17" s="451">
        <f>SUM(G15:G16)</f>
        <v>26</v>
      </c>
      <c r="H17" s="409">
        <f>SUM(H15:H16)</f>
        <v>324880</v>
      </c>
    </row>
    <row r="18" spans="1:8" s="2" customFormat="1" ht="20.100000000000001" customHeight="1">
      <c r="A18" s="445"/>
      <c r="B18" s="445"/>
      <c r="C18" s="473"/>
      <c r="D18" s="445"/>
      <c r="E18" s="12" t="s">
        <v>20</v>
      </c>
      <c r="F18" s="8">
        <v>0</v>
      </c>
      <c r="G18" s="445"/>
      <c r="H18" s="450"/>
    </row>
    <row r="19" spans="1:8" s="2" customFormat="1" ht="20.100000000000001" customHeight="1">
      <c r="A19" s="37" t="s">
        <v>194</v>
      </c>
      <c r="B19" s="38" t="s">
        <v>1178</v>
      </c>
      <c r="C19" s="199" t="s">
        <v>215</v>
      </c>
      <c r="D19" s="40" t="s">
        <v>1173</v>
      </c>
      <c r="E19" s="432" t="s">
        <v>195</v>
      </c>
      <c r="F19" s="433"/>
      <c r="G19" s="41">
        <v>7</v>
      </c>
      <c r="H19" s="40">
        <v>84000</v>
      </c>
    </row>
    <row r="20" spans="1:8" s="4" customFormat="1" ht="20.100000000000001" customHeight="1">
      <c r="A20" s="418" t="s">
        <v>23</v>
      </c>
      <c r="B20" s="418"/>
      <c r="C20" s="471"/>
      <c r="D20" s="418"/>
      <c r="E20" s="11" t="s">
        <v>19</v>
      </c>
      <c r="F20" s="6">
        <f>COUNTIF(E19,"법인카드")</f>
        <v>1</v>
      </c>
      <c r="G20" s="410">
        <f>SUM(G19)</f>
        <v>7</v>
      </c>
      <c r="H20" s="408">
        <f>SUM(H19)</f>
        <v>84000</v>
      </c>
    </row>
    <row r="21" spans="1:8" s="4" customFormat="1" ht="20.100000000000001" customHeight="1">
      <c r="A21" s="411"/>
      <c r="B21" s="411"/>
      <c r="C21" s="472"/>
      <c r="D21" s="411"/>
      <c r="E21" s="12" t="s">
        <v>20</v>
      </c>
      <c r="F21" s="8">
        <v>0</v>
      </c>
      <c r="G21" s="411"/>
      <c r="H21" s="409"/>
    </row>
    <row r="22" spans="1:8" s="2" customFormat="1" ht="20.100000000000001" customHeight="1">
      <c r="A22" s="27" t="s">
        <v>240</v>
      </c>
      <c r="B22" s="28" t="s">
        <v>1182</v>
      </c>
      <c r="C22" s="239" t="s">
        <v>241</v>
      </c>
      <c r="D22" s="40" t="s">
        <v>1173</v>
      </c>
      <c r="E22" s="432" t="s">
        <v>195</v>
      </c>
      <c r="F22" s="433"/>
      <c r="G22" s="31">
        <v>4</v>
      </c>
      <c r="H22" s="30">
        <v>75000</v>
      </c>
    </row>
    <row r="23" spans="1:8" s="4" customFormat="1" ht="20.100000000000001" customHeight="1">
      <c r="A23" s="418" t="s">
        <v>24</v>
      </c>
      <c r="B23" s="418"/>
      <c r="C23" s="471"/>
      <c r="D23" s="418"/>
      <c r="E23" s="11" t="s">
        <v>1</v>
      </c>
      <c r="F23" s="6">
        <f>COUNTIF(E22,"법인카드")</f>
        <v>1</v>
      </c>
      <c r="G23" s="410">
        <f>SUM(G22)</f>
        <v>4</v>
      </c>
      <c r="H23" s="408">
        <f>SUM(H22:H22)</f>
        <v>75000</v>
      </c>
    </row>
    <row r="24" spans="1:8" s="4" customFormat="1" ht="20.100000000000001" customHeight="1">
      <c r="A24" s="411"/>
      <c r="B24" s="411"/>
      <c r="C24" s="472"/>
      <c r="D24" s="411"/>
      <c r="E24" s="12" t="s">
        <v>0</v>
      </c>
      <c r="F24" s="8">
        <v>0</v>
      </c>
      <c r="G24" s="411"/>
      <c r="H24" s="409"/>
    </row>
    <row r="25" spans="1:8" s="4" customFormat="1" ht="20.100000000000001" customHeight="1">
      <c r="A25" s="42" t="s">
        <v>605</v>
      </c>
      <c r="B25" s="43" t="s">
        <v>606</v>
      </c>
      <c r="C25" s="193" t="s">
        <v>607</v>
      </c>
      <c r="D25" s="191" t="s">
        <v>1173</v>
      </c>
      <c r="E25" s="430" t="s">
        <v>22</v>
      </c>
      <c r="F25" s="431"/>
      <c r="G25" s="284">
        <v>9</v>
      </c>
      <c r="H25" s="44">
        <v>40500</v>
      </c>
    </row>
    <row r="26" spans="1:8" s="2" customFormat="1" ht="20.100000000000001" customHeight="1">
      <c r="A26" s="27" t="s">
        <v>242</v>
      </c>
      <c r="B26" s="239" t="s">
        <v>1185</v>
      </c>
      <c r="C26" s="186" t="s">
        <v>608</v>
      </c>
      <c r="D26" s="192" t="s">
        <v>1173</v>
      </c>
      <c r="E26" s="432" t="s">
        <v>16</v>
      </c>
      <c r="F26" s="433"/>
      <c r="G26" s="31">
        <v>17</v>
      </c>
      <c r="H26" s="30">
        <v>504830</v>
      </c>
    </row>
    <row r="27" spans="1:8" s="4" customFormat="1" ht="20.100000000000001" customHeight="1">
      <c r="A27" s="418" t="s">
        <v>25</v>
      </c>
      <c r="B27" s="418"/>
      <c r="C27" s="471"/>
      <c r="D27" s="418"/>
      <c r="E27" s="11" t="s">
        <v>1</v>
      </c>
      <c r="F27" s="6">
        <f>COUNTIF(E25:F26,"법인카드")</f>
        <v>2</v>
      </c>
      <c r="G27" s="410">
        <f>SUM(G25:G26)</f>
        <v>26</v>
      </c>
      <c r="H27" s="408">
        <f>SUM(H25:H26)</f>
        <v>545330</v>
      </c>
    </row>
    <row r="28" spans="1:8" s="4" customFormat="1" ht="20.100000000000001" customHeight="1">
      <c r="A28" s="411"/>
      <c r="B28" s="411"/>
      <c r="C28" s="472"/>
      <c r="D28" s="411"/>
      <c r="E28" s="12" t="s">
        <v>0</v>
      </c>
      <c r="F28" s="8">
        <v>0</v>
      </c>
      <c r="G28" s="411"/>
      <c r="H28" s="409"/>
    </row>
    <row r="29" spans="1:8" s="2" customFormat="1" ht="20.100000000000001" customHeight="1">
      <c r="A29" s="27" t="s">
        <v>269</v>
      </c>
      <c r="B29" s="276" t="s">
        <v>1186</v>
      </c>
      <c r="C29" s="239" t="s">
        <v>1170</v>
      </c>
      <c r="D29" s="30" t="s">
        <v>559</v>
      </c>
      <c r="E29" s="412" t="s">
        <v>16</v>
      </c>
      <c r="F29" s="413"/>
      <c r="G29" s="375">
        <v>8</v>
      </c>
      <c r="H29" s="30">
        <v>39950</v>
      </c>
    </row>
    <row r="30" spans="1:8" s="2" customFormat="1" ht="20.100000000000001" customHeight="1">
      <c r="A30" s="27" t="s">
        <v>270</v>
      </c>
      <c r="B30" s="276" t="s">
        <v>1187</v>
      </c>
      <c r="C30" s="239" t="s">
        <v>1171</v>
      </c>
      <c r="D30" s="30" t="s">
        <v>559</v>
      </c>
      <c r="E30" s="412" t="s">
        <v>16</v>
      </c>
      <c r="F30" s="413"/>
      <c r="G30" s="370">
        <v>8</v>
      </c>
      <c r="H30" s="30">
        <v>39500</v>
      </c>
    </row>
    <row r="31" spans="1:8" s="2" customFormat="1" ht="20.100000000000001" customHeight="1">
      <c r="A31" s="27" t="s">
        <v>281</v>
      </c>
      <c r="B31" s="276" t="s">
        <v>1188</v>
      </c>
      <c r="C31" s="239" t="s">
        <v>1172</v>
      </c>
      <c r="D31" s="30" t="s">
        <v>559</v>
      </c>
      <c r="E31" s="412" t="s">
        <v>16</v>
      </c>
      <c r="F31" s="413"/>
      <c r="G31" s="370">
        <v>15</v>
      </c>
      <c r="H31" s="30">
        <v>195200</v>
      </c>
    </row>
    <row r="32" spans="1:8" s="4" customFormat="1" ht="20.100000000000001" customHeight="1">
      <c r="A32" s="418" t="s">
        <v>26</v>
      </c>
      <c r="B32" s="418"/>
      <c r="C32" s="471"/>
      <c r="D32" s="418"/>
      <c r="E32" s="11" t="s">
        <v>1</v>
      </c>
      <c r="F32" s="6">
        <f>COUNTIF(E29:F31,"법인카드")</f>
        <v>3</v>
      </c>
      <c r="G32" s="410">
        <f>SUM(G29:G31)</f>
        <v>31</v>
      </c>
      <c r="H32" s="408">
        <f>SUM(H29:H31)</f>
        <v>274650</v>
      </c>
    </row>
    <row r="33" spans="1:8" s="4" customFormat="1" ht="20.100000000000001" customHeight="1">
      <c r="A33" s="411"/>
      <c r="B33" s="411"/>
      <c r="C33" s="472"/>
      <c r="D33" s="411"/>
      <c r="E33" s="12" t="s">
        <v>0</v>
      </c>
      <c r="F33" s="8">
        <v>0</v>
      </c>
      <c r="G33" s="411"/>
      <c r="H33" s="409"/>
    </row>
    <row r="34" spans="1:8" s="4" customFormat="1" ht="20.100000000000001" customHeight="1">
      <c r="A34" s="42" t="s">
        <v>609</v>
      </c>
      <c r="B34" s="382" t="s">
        <v>1207</v>
      </c>
      <c r="C34" s="193" t="s">
        <v>610</v>
      </c>
      <c r="D34" s="191" t="s">
        <v>1173</v>
      </c>
      <c r="E34" s="430" t="s">
        <v>22</v>
      </c>
      <c r="F34" s="431"/>
      <c r="G34" s="284">
        <v>8</v>
      </c>
      <c r="H34" s="44">
        <v>188600</v>
      </c>
    </row>
    <row r="35" spans="1:8" s="2" customFormat="1" ht="20.100000000000001" customHeight="1">
      <c r="A35" s="27" t="s">
        <v>329</v>
      </c>
      <c r="B35" s="382" t="s">
        <v>1207</v>
      </c>
      <c r="C35" s="239" t="s">
        <v>344</v>
      </c>
      <c r="D35" s="30" t="s">
        <v>1173</v>
      </c>
      <c r="E35" s="412" t="s">
        <v>16</v>
      </c>
      <c r="F35" s="413"/>
      <c r="G35" s="31">
        <v>9</v>
      </c>
      <c r="H35" s="30">
        <v>125000</v>
      </c>
    </row>
    <row r="36" spans="1:8" s="4" customFormat="1" ht="20.100000000000001" customHeight="1">
      <c r="A36" s="418" t="s">
        <v>27</v>
      </c>
      <c r="B36" s="418"/>
      <c r="C36" s="471"/>
      <c r="D36" s="418"/>
      <c r="E36" s="11" t="s">
        <v>1</v>
      </c>
      <c r="F36" s="6">
        <f>COUNTIF(E34:F35,"법인카드")</f>
        <v>2</v>
      </c>
      <c r="G36" s="410">
        <f>SUM(G34:G35)</f>
        <v>17</v>
      </c>
      <c r="H36" s="408">
        <f>SUM(H34:H35)</f>
        <v>313600</v>
      </c>
    </row>
    <row r="37" spans="1:8" s="4" customFormat="1" ht="20.100000000000001" customHeight="1">
      <c r="A37" s="411"/>
      <c r="B37" s="411"/>
      <c r="C37" s="472"/>
      <c r="D37" s="411"/>
      <c r="E37" s="12" t="s">
        <v>0</v>
      </c>
      <c r="F37" s="8">
        <v>0</v>
      </c>
      <c r="G37" s="411"/>
      <c r="H37" s="409"/>
    </row>
    <row r="38" spans="1:8" s="2" customFormat="1" ht="20.100000000000001" customHeight="1">
      <c r="A38" s="27" t="s">
        <v>364</v>
      </c>
      <c r="B38" s="28" t="s">
        <v>1189</v>
      </c>
      <c r="C38" s="239" t="s">
        <v>449</v>
      </c>
      <c r="D38" s="30" t="s">
        <v>560</v>
      </c>
      <c r="E38" s="412" t="s">
        <v>16</v>
      </c>
      <c r="F38" s="413"/>
      <c r="G38" s="31">
        <v>4</v>
      </c>
      <c r="H38" s="30">
        <v>89000</v>
      </c>
    </row>
    <row r="39" spans="1:8" s="4" customFormat="1" ht="20.100000000000001" customHeight="1">
      <c r="A39" s="418" t="s">
        <v>28</v>
      </c>
      <c r="B39" s="418"/>
      <c r="C39" s="471"/>
      <c r="D39" s="418"/>
      <c r="E39" s="11" t="s">
        <v>1</v>
      </c>
      <c r="F39" s="6">
        <f>COUNTIF(E38,"법인카드")</f>
        <v>1</v>
      </c>
      <c r="G39" s="410">
        <f>SUM(G38:G38)</f>
        <v>4</v>
      </c>
      <c r="H39" s="408">
        <f>SUM(H38:H38)</f>
        <v>89000</v>
      </c>
    </row>
    <row r="40" spans="1:8" s="4" customFormat="1" ht="20.100000000000001" customHeight="1">
      <c r="A40" s="411"/>
      <c r="B40" s="411"/>
      <c r="C40" s="472"/>
      <c r="D40" s="411"/>
      <c r="E40" s="12" t="s">
        <v>0</v>
      </c>
      <c r="F40" s="8">
        <v>0</v>
      </c>
      <c r="G40" s="411"/>
      <c r="H40" s="409"/>
    </row>
    <row r="41" spans="1:8" s="4" customFormat="1" ht="20.100000000000001" customHeight="1">
      <c r="A41" s="27" t="s">
        <v>611</v>
      </c>
      <c r="B41" s="276" t="s">
        <v>1181</v>
      </c>
      <c r="C41" s="239" t="s">
        <v>607</v>
      </c>
      <c r="D41" s="30" t="s">
        <v>1190</v>
      </c>
      <c r="E41" s="412" t="s">
        <v>16</v>
      </c>
      <c r="F41" s="413"/>
      <c r="G41" s="284">
        <v>7</v>
      </c>
      <c r="H41" s="30">
        <v>63000</v>
      </c>
    </row>
    <row r="42" spans="1:8" s="4" customFormat="1" ht="20.100000000000001" customHeight="1">
      <c r="A42" s="27" t="s">
        <v>612</v>
      </c>
      <c r="B42" s="276" t="s">
        <v>1183</v>
      </c>
      <c r="C42" s="239" t="s">
        <v>1206</v>
      </c>
      <c r="D42" s="30" t="s">
        <v>1191</v>
      </c>
      <c r="E42" s="412" t="s">
        <v>16</v>
      </c>
      <c r="F42" s="413"/>
      <c r="G42" s="370">
        <v>14</v>
      </c>
      <c r="H42" s="30">
        <v>355400</v>
      </c>
    </row>
    <row r="43" spans="1:8" s="2" customFormat="1" ht="20.100000000000001" customHeight="1">
      <c r="A43" s="27" t="s">
        <v>422</v>
      </c>
      <c r="B43" s="276" t="s">
        <v>1192</v>
      </c>
      <c r="C43" s="239" t="s">
        <v>306</v>
      </c>
      <c r="D43" s="30" t="s">
        <v>560</v>
      </c>
      <c r="E43" s="412" t="s">
        <v>16</v>
      </c>
      <c r="F43" s="413"/>
      <c r="G43" s="31">
        <v>12</v>
      </c>
      <c r="H43" s="30">
        <v>81900</v>
      </c>
    </row>
    <row r="44" spans="1:8" s="4" customFormat="1" ht="20.100000000000001" customHeight="1">
      <c r="A44" s="418" t="s">
        <v>29</v>
      </c>
      <c r="B44" s="418"/>
      <c r="C44" s="471"/>
      <c r="D44" s="418"/>
      <c r="E44" s="11" t="s">
        <v>1</v>
      </c>
      <c r="F44" s="6">
        <f>COUNTIF(E41:F43,"법인카드")</f>
        <v>3</v>
      </c>
      <c r="G44" s="410">
        <f>SUM(G41:G43)</f>
        <v>33</v>
      </c>
      <c r="H44" s="408">
        <f>SUM(H41:H43)</f>
        <v>500300</v>
      </c>
    </row>
    <row r="45" spans="1:8" s="4" customFormat="1" ht="20.100000000000001" customHeight="1">
      <c r="A45" s="411"/>
      <c r="B45" s="411"/>
      <c r="C45" s="472"/>
      <c r="D45" s="411"/>
      <c r="E45" s="12" t="s">
        <v>0</v>
      </c>
      <c r="F45" s="8">
        <v>0</v>
      </c>
      <c r="G45" s="411"/>
      <c r="H45" s="409"/>
    </row>
    <row r="46" spans="1:8" s="2" customFormat="1" ht="20.100000000000001" customHeight="1">
      <c r="A46" s="37" t="s">
        <v>556</v>
      </c>
      <c r="B46" s="38" t="s">
        <v>557</v>
      </c>
      <c r="C46" s="39" t="s">
        <v>558</v>
      </c>
      <c r="D46" s="40" t="s">
        <v>557</v>
      </c>
      <c r="E46" s="432" t="s">
        <v>558</v>
      </c>
      <c r="F46" s="433"/>
      <c r="G46" s="40">
        <v>0</v>
      </c>
      <c r="H46" s="40">
        <v>0</v>
      </c>
    </row>
    <row r="47" spans="1:8" s="4" customFormat="1" ht="20.100000000000001" customHeight="1">
      <c r="A47" s="418" t="s">
        <v>30</v>
      </c>
      <c r="B47" s="418"/>
      <c r="C47" s="471"/>
      <c r="D47" s="418"/>
      <c r="E47" s="11" t="s">
        <v>1</v>
      </c>
      <c r="F47" s="6">
        <f>COUNTIF(E46,"법인카드")</f>
        <v>0</v>
      </c>
      <c r="G47" s="410">
        <f>SUM(G46:G46)</f>
        <v>0</v>
      </c>
      <c r="H47" s="408">
        <f>SUM(H46:H46)</f>
        <v>0</v>
      </c>
    </row>
    <row r="48" spans="1:8" s="4" customFormat="1" ht="20.100000000000001" customHeight="1">
      <c r="A48" s="411"/>
      <c r="B48" s="411"/>
      <c r="C48" s="472"/>
      <c r="D48" s="411"/>
      <c r="E48" s="12" t="s">
        <v>0</v>
      </c>
      <c r="F48" s="8">
        <v>0</v>
      </c>
      <c r="G48" s="411"/>
      <c r="H48" s="409"/>
    </row>
    <row r="49" spans="1:8" s="2" customFormat="1" ht="20.100000000000001" customHeight="1">
      <c r="A49" s="79" t="s">
        <v>514</v>
      </c>
      <c r="B49" s="91" t="s">
        <v>1184</v>
      </c>
      <c r="C49" s="240" t="s">
        <v>526</v>
      </c>
      <c r="D49" s="30" t="s">
        <v>1173</v>
      </c>
      <c r="E49" s="412" t="s">
        <v>16</v>
      </c>
      <c r="F49" s="413"/>
      <c r="G49" s="31">
        <v>3</v>
      </c>
      <c r="H49" s="30">
        <v>74000</v>
      </c>
    </row>
    <row r="50" spans="1:8" s="4" customFormat="1" ht="20.100000000000001" customHeight="1">
      <c r="A50" s="418" t="s">
        <v>31</v>
      </c>
      <c r="B50" s="418"/>
      <c r="C50" s="471"/>
      <c r="D50" s="418"/>
      <c r="E50" s="11" t="s">
        <v>1</v>
      </c>
      <c r="F50" s="6">
        <f>COUNTIF(E49,"법인카드")</f>
        <v>1</v>
      </c>
      <c r="G50" s="410">
        <f>SUM(G49:G49)</f>
        <v>3</v>
      </c>
      <c r="H50" s="408">
        <f>SUM(H49:H49)</f>
        <v>74000</v>
      </c>
    </row>
    <row r="51" spans="1:8" s="4" customFormat="1" ht="20.100000000000001" customHeight="1">
      <c r="A51" s="411"/>
      <c r="B51" s="411"/>
      <c r="C51" s="472"/>
      <c r="D51" s="411"/>
      <c r="E51" s="12" t="s">
        <v>0</v>
      </c>
      <c r="F51" s="8">
        <v>0</v>
      </c>
      <c r="G51" s="411"/>
      <c r="H51" s="409"/>
    </row>
    <row r="52" spans="1:8" s="4" customFormat="1" ht="20.100000000000001" customHeight="1">
      <c r="A52" s="434" t="s">
        <v>123</v>
      </c>
      <c r="B52" s="434"/>
      <c r="C52" s="474"/>
      <c r="D52" s="434"/>
      <c r="E52" s="13" t="s">
        <v>1</v>
      </c>
      <c r="F52" s="14">
        <f>SUM(F6,F13,F17,F20,F23,F27,F32,F36,F39,F44,F47,F50)</f>
        <v>21</v>
      </c>
      <c r="G52" s="438">
        <f>SUM(G6,G13,G17,G20,G23,G27,G32,G36,G39,G44,G47,G50)</f>
        <v>180</v>
      </c>
      <c r="H52" s="436">
        <f>SUM(H6,H13,H17,H20,H23,H27,H32,H36,H39,H44,H47,H50)</f>
        <v>2583160</v>
      </c>
    </row>
    <row r="53" spans="1:8" ht="20.100000000000001" customHeight="1">
      <c r="A53" s="435"/>
      <c r="B53" s="435"/>
      <c r="C53" s="475"/>
      <c r="D53" s="435"/>
      <c r="E53" s="15" t="s">
        <v>0</v>
      </c>
      <c r="F53" s="16">
        <f>SUM(F7,F14,F18,F21,F24,F28,F33,F37,F40,F45,F48,F51)</f>
        <v>0</v>
      </c>
      <c r="G53" s="439"/>
      <c r="H53" s="437"/>
    </row>
    <row r="54" spans="1:8" ht="15" customHeight="1"/>
    <row r="55" spans="1:8" ht="15" customHeight="1"/>
    <row r="56" spans="1:8" ht="15" customHeight="1"/>
    <row r="57" spans="1:8" ht="15" customHeight="1"/>
    <row r="58" spans="1:8" ht="15" customHeight="1"/>
    <row r="59" spans="1:8" ht="15" customHeight="1"/>
    <row r="60" spans="1:8" ht="15" customHeight="1"/>
    <row r="61" spans="1:8" ht="15" customHeight="1"/>
    <row r="62" spans="1:8" ht="15" customHeight="1"/>
    <row r="63" spans="1:8" ht="15" customHeight="1"/>
    <row r="64" spans="1:8" ht="15" customHeight="1"/>
    <row r="65" ht="15" customHeight="1"/>
    <row r="66" ht="15" customHeight="1"/>
    <row r="67" ht="15" customHeight="1"/>
    <row r="68" ht="15" customHeight="1"/>
    <row r="69" ht="15" customHeight="1"/>
    <row r="70" ht="15" customHeight="1"/>
    <row r="71" ht="15" customHeight="1"/>
    <row r="72" ht="15" customHeight="1"/>
    <row r="73" ht="15" customHeight="1"/>
    <row r="74" ht="15" customHeight="1"/>
    <row r="75" ht="15" customHeight="1"/>
    <row r="76" ht="15" customHeight="1"/>
    <row r="77" ht="15" customHeight="1"/>
    <row r="78" ht="15" customHeight="1"/>
    <row r="79" ht="15" customHeight="1"/>
    <row r="80" ht="15" customHeight="1"/>
    <row r="81" ht="15" customHeight="1"/>
    <row r="82" ht="15" customHeight="1"/>
    <row r="83" ht="15" customHeight="1"/>
    <row r="84" ht="15" customHeight="1"/>
    <row r="85" ht="15" customHeight="1"/>
    <row r="86" ht="15" customHeight="1"/>
    <row r="87" ht="15" customHeight="1"/>
    <row r="88" ht="15" customHeight="1"/>
    <row r="89" ht="15" customHeight="1"/>
    <row r="90" ht="15" customHeight="1"/>
    <row r="91" ht="15" customHeight="1"/>
    <row r="92" ht="15" customHeight="1"/>
    <row r="93" ht="15" customHeight="1"/>
    <row r="94" ht="15" customHeight="1"/>
  </sheetData>
  <autoFilter ref="A4:H4">
    <filterColumn colId="4" showButton="0"/>
  </autoFilter>
  <mergeCells count="103">
    <mergeCell ref="H52:H53"/>
    <mergeCell ref="A52:A53"/>
    <mergeCell ref="B52:B53"/>
    <mergeCell ref="C52:C53"/>
    <mergeCell ref="D52:D53"/>
    <mergeCell ref="G52:G53"/>
    <mergeCell ref="E49:F49"/>
    <mergeCell ref="A50:A51"/>
    <mergeCell ref="G39:G40"/>
    <mergeCell ref="H39:H40"/>
    <mergeCell ref="E43:F43"/>
    <mergeCell ref="A44:A45"/>
    <mergeCell ref="B44:B45"/>
    <mergeCell ref="C44:C45"/>
    <mergeCell ref="D44:D45"/>
    <mergeCell ref="G44:G45"/>
    <mergeCell ref="H44:H45"/>
    <mergeCell ref="B50:B51"/>
    <mergeCell ref="C50:C51"/>
    <mergeCell ref="D50:D51"/>
    <mergeCell ref="G50:G51"/>
    <mergeCell ref="H50:H51"/>
    <mergeCell ref="E46:F46"/>
    <mergeCell ref="A47:A48"/>
    <mergeCell ref="B47:B48"/>
    <mergeCell ref="C47:C48"/>
    <mergeCell ref="D47:D48"/>
    <mergeCell ref="G47:G48"/>
    <mergeCell ref="H47:H48"/>
    <mergeCell ref="E34:F34"/>
    <mergeCell ref="E41:F41"/>
    <mergeCell ref="E42:F42"/>
    <mergeCell ref="E38:F38"/>
    <mergeCell ref="E8:F8"/>
    <mergeCell ref="E9:F9"/>
    <mergeCell ref="E10:F10"/>
    <mergeCell ref="A39:A40"/>
    <mergeCell ref="B39:B40"/>
    <mergeCell ref="C39:C40"/>
    <mergeCell ref="D39:D40"/>
    <mergeCell ref="E11:F11"/>
    <mergeCell ref="E12:F12"/>
    <mergeCell ref="E19:F19"/>
    <mergeCell ref="E29:F29"/>
    <mergeCell ref="A32:A33"/>
    <mergeCell ref="B32:B33"/>
    <mergeCell ref="C32:C33"/>
    <mergeCell ref="D32:D33"/>
    <mergeCell ref="E22:F22"/>
    <mergeCell ref="A23:A24"/>
    <mergeCell ref="B23:B24"/>
    <mergeCell ref="C23:C24"/>
    <mergeCell ref="D23:D24"/>
    <mergeCell ref="E30:F30"/>
    <mergeCell ref="E31:F31"/>
    <mergeCell ref="H6:H7"/>
    <mergeCell ref="A2:H2"/>
    <mergeCell ref="E4:F4"/>
    <mergeCell ref="E5:F5"/>
    <mergeCell ref="A6:A7"/>
    <mergeCell ref="B6:B7"/>
    <mergeCell ref="C6:C7"/>
    <mergeCell ref="D6:D7"/>
    <mergeCell ref="G6:G7"/>
    <mergeCell ref="A13:A14"/>
    <mergeCell ref="B13:B14"/>
    <mergeCell ref="C13:C14"/>
    <mergeCell ref="D13:D14"/>
    <mergeCell ref="D27:D28"/>
    <mergeCell ref="G27:G28"/>
    <mergeCell ref="H27:H28"/>
    <mergeCell ref="E26:F26"/>
    <mergeCell ref="A27:A28"/>
    <mergeCell ref="B27:B28"/>
    <mergeCell ref="C27:C28"/>
    <mergeCell ref="H13:H14"/>
    <mergeCell ref="G13:G14"/>
    <mergeCell ref="E15:F15"/>
    <mergeCell ref="A17:A18"/>
    <mergeCell ref="B17:B18"/>
    <mergeCell ref="G32:G33"/>
    <mergeCell ref="H32:H33"/>
    <mergeCell ref="E35:F35"/>
    <mergeCell ref="A36:A37"/>
    <mergeCell ref="E16:F16"/>
    <mergeCell ref="E25:F25"/>
    <mergeCell ref="G23:G24"/>
    <mergeCell ref="H23:H24"/>
    <mergeCell ref="H20:H21"/>
    <mergeCell ref="A20:A21"/>
    <mergeCell ref="B20:B21"/>
    <mergeCell ref="C20:C21"/>
    <mergeCell ref="D20:D21"/>
    <mergeCell ref="G20:G21"/>
    <mergeCell ref="B36:B37"/>
    <mergeCell ref="C36:C37"/>
    <mergeCell ref="D36:D37"/>
    <mergeCell ref="G36:G37"/>
    <mergeCell ref="H36:H37"/>
    <mergeCell ref="C17:C18"/>
    <mergeCell ref="D17:D18"/>
    <mergeCell ref="G17:G18"/>
    <mergeCell ref="H17:H18"/>
  </mergeCells>
  <phoneticPr fontId="3" type="noConversion"/>
  <printOptions horizontalCentered="1"/>
  <pageMargins left="0.23622047244094491" right="0.15748031496062992" top="0.51181102362204722" bottom="0.98425196850393704" header="0.51181102362204722" footer="0.51181102362204722"/>
  <pageSetup paperSize="9" scale="45" fitToWidth="0" fitToHeight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9</vt:i4>
      </vt:variant>
      <vt:variant>
        <vt:lpstr>이름이 지정된 범위</vt:lpstr>
      </vt:variant>
      <vt:variant>
        <vt:i4>6</vt:i4>
      </vt:variant>
    </vt:vector>
  </HeadingPairs>
  <TitlesOfParts>
    <vt:vector size="15" baseType="lpstr">
      <vt:lpstr>업무추진비 세부내역_</vt:lpstr>
      <vt:lpstr>예술감독</vt:lpstr>
      <vt:lpstr>사무국장</vt:lpstr>
      <vt:lpstr>경영관리팀</vt:lpstr>
      <vt:lpstr>작품개발팀</vt:lpstr>
      <vt:lpstr>공연기획팀</vt:lpstr>
      <vt:lpstr>홍보마케팅팀</vt:lpstr>
      <vt:lpstr>어린이청소년극연구소</vt:lpstr>
      <vt:lpstr>무대기술팀</vt:lpstr>
      <vt:lpstr>경영관리팀!Print_Area</vt:lpstr>
      <vt:lpstr>공연기획팀!Print_Area</vt:lpstr>
      <vt:lpstr>무대기술팀!Print_Area</vt:lpstr>
      <vt:lpstr>어린이청소년극연구소!Print_Area</vt:lpstr>
      <vt:lpstr>작품개발팀!Print_Area</vt:lpstr>
      <vt:lpstr>홍보마케팅팀!Print_Area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현승은</dc:creator>
  <cp:lastModifiedBy>김수아</cp:lastModifiedBy>
  <cp:lastPrinted>2022-08-02T02:32:15Z</cp:lastPrinted>
  <dcterms:created xsi:type="dcterms:W3CDTF">2011-02-21T01:32:16Z</dcterms:created>
  <dcterms:modified xsi:type="dcterms:W3CDTF">2024-03-28T01:41:06Z</dcterms:modified>
</cp:coreProperties>
</file>